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35" documentId="120_S{2AC9BD13-BADA-5192-A53E-5A8FF88502F6}" xr6:coauthVersionLast="47" xr6:coauthVersionMax="47" xr10:uidLastSave="{5ED52A47-D761-46EE-826E-0074C4C1975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<sst xmlns="http://schemas.openxmlformats.org/spreadsheetml/2006/main" count="180309" uniqueCount="39138">
  <si>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</si>
  <si>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</si>
  <si>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</si>
  <si>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</si>
  <si>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</si>
  <si>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</si>
  <si>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</si>
  <si>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</si>
  <si>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</si>
  <si>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</si>
  <si>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</si>
  <si>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</si>
  <si>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</si>
  <si>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</si>
  <si>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</si>
  <si>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</si>
  <si>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</si>
  <si>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</si>
  <si>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</si>
  <si>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</si>
  <si>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</si>
  <si>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</si>
  <si>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</si>
  <si>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</si>
  <si>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</si>
  <si>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</si>
  <si>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</si>
  <si>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</si>
  <si>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</si>
  <si>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</si>
  <si>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</si>
  <si>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</si>
  <si>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</si>
  <si>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</si>
  <si>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</si>
  <si>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</si>
  <si>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</si>
  <si>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</si>
  <si>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</si>
  <si>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</si>
  <si>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</si>
  <si>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</si>
  <si>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</si>
  <si>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</si>
  <si>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</si>
  <si>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</si>
  <si>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</si>
  <si>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</si>
  <si>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</si>
  <si>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</si>
  <si>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</si>
  <si>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</si>
  <si>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</si>
  <si>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</si>
  <si>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</si>
  <si>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</si>
  <si>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</si>
  <si>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</si>
  <si>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</si>
  <si>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</si>
  <si>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</si>
  <si>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</si>
  <si>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</si>
  <si>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</si>
  <si>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</si>
  <si>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</si>
  <si>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</si>
  <si>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</si>
  <si>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</si>
  <si>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</si>
  <si>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</si>
  <si>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</si>
  <si>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</si>
  <si>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</si>
  <si>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</si>
  <si>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</si>
  <si>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</si>
  <si>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</si>
  <si>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</si>
  <si>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</si>
  <si>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</si>
  <si>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</si>
  <si>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</si>
  <si>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</si>
  <si>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</si>
  <si>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</si>
  <si>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</si>
  <si>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</si>
  <si>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</si>
  <si>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</si>
  <si>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</si>
  <si>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</si>
  <si>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</si>
  <si>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</si>
  <si>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</si>
  <si>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</si>
  <si>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</si>
  <si>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</si>
  <si>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</si>
  <si>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</si>
  <si>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</si>
  <si>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</si>
  <si>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</si>
  <si>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</si>
  <si>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</si>
  <si>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</si>
  <si>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</si>
  <si>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</si>
  <si>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</si>
  <si>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</si>
  <si>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</si>
  <si>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</si>
  <si>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</si>
  <si>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</si>
  <si>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</si>
  <si>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</si>
  <si>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</si>
  <si>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</si>
  <si>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</si>
  <si>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</si>
  <si>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</si>
  <si>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</si>
  <si>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</si>
  <si>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</si>
  <si>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</si>
  <si>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</si>
  <si>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</si>
  <si>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</si>
  <si>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</si>
  <si>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</si>
  <si>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</si>
  <si>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</si>
  <si>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</si>
  <si>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</si>
  <si>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</si>
  <si>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</si>
  <si>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</si>
  <si>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</si>
  <si>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</si>
  <si>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</si>
  <si>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</si>
  <si>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</si>
  <si>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</si>
  <si>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</si>
  <si>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</si>
  <si>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</si>
  <si>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</si>
  <si>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</si>
  <si>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</si>
  <si>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</si>
  <si>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</si>
  <si>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</si>
  <si>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</si>
  <si>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</si>
  <si>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</si>
  <si>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</si>
  <si>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</si>
  <si>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</si>
  <si>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</si>
  <si>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</si>
  <si>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</si>
  <si>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</si>
  <si>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</si>
  <si>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</si>
  <si>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</si>
  <si>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</si>
  <si>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</si>
  <si>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</si>
  <si>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</si>
  <si>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</si>
  <si>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</si>
  <si>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</si>
  <si>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</si>
  <si>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</si>
  <si>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</si>
  <si>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</si>
  <si>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</si>
  <si>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</si>
  <si>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</si>
  <si>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</si>
  <si>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</si>
  <si>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</si>
  <si>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</si>
  <si>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</si>
  <si>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</si>
  <si>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</si>
  <si>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</si>
  <si>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</si>
  <si>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</si>
  <si>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</si>
  <si>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</si>
  <si>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</si>
  <si>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</si>
  <si>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</si>
  <si>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</si>
  <si>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</si>
  <si>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</si>
  <si>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</si>
  <si>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</si>
  <si>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</si>
  <si>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</si>
  <si>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</si>
  <si>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</si>
  <si>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</si>
  <si>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</si>
  <si>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</si>
  <si>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</si>
  <si>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</si>
  <si>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</si>
  <si>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</si>
  <si>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</si>
  <si>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</si>
  <si>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</si>
  <si>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</si>
  <si>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</si>
  <si>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</si>
  <si>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</si>
  <si>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</si>
  <si>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</si>
  <si>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</si>
  <si>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</si>
  <si>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</si>
  <si>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</si>
  <si>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</si>
  <si>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</si>
  <si>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</si>
  <si>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</si>
  <si>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</si>
  <si>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</si>
  <si>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</si>
  <si>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</si>
  <si>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</si>
  <si>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</si>
  <si>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</si>
  <si>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</si>
  <si>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</si>
  <si>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</si>
  <si>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</si>
  <si>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</si>
  <si>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</si>
  <si>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</si>
  <si>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</si>
  <si>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</si>
  <si>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</si>
  <si>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</si>
  <si>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</si>
  <si>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</si>
  <si>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</si>
  <si>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</si>
  <si>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</si>
  <si>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</si>
  <si>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</si>
  <si>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</si>
  <si>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</si>
  <si>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</si>
  <si>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</si>
  <si>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</si>
  <si>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</si>
  <si>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</si>
  <si>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</si>
  <si>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</si>
  <si>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</si>
  <si>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</si>
  <si>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</si>
  <si>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</si>
  <si>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</si>
  <si>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</si>
  <si>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</si>
  <si>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</si>
  <si>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</si>
  <si>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</si>
  <si>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</si>
  <si>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</si>
  <si>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</si>
  <si>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</si>
  <si>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</si>
  <si>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</si>
  <si>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</si>
  <si>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</si>
  <si>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</si>
  <si>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</si>
  <si>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</si>
  <si>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</si>
  <si>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</si>
  <si>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</si>
  <si>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</si>
  <si>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</si>
  <si>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</si>
  <si>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</si>
  <si>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</si>
  <si>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</si>
  <si>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</si>
  <si>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</si>
  <si>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</si>
  <si>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</si>
  <si>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</si>
  <si>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</si>
  <si>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</si>
  <si>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</si>
  <si>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</si>
  <si>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</si>
  <si>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</si>
  <si>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</si>
  <si>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</si>
  <si>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</si>
  <si>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</si>
  <si>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</si>
  <si>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</si>
  <si>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</si>
  <si>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</si>
  <si>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</si>
  <si>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</si>
  <si>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</si>
  <si>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</si>
  <si>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</si>
  <si>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</si>
  <si>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</si>
  <si>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</si>
  <si>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</si>
  <si>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</si>
  <si>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</si>
  <si>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</si>
  <si>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</si>
  <si>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</si>
  <si>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</si>
  <si>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</si>
  <si>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</si>
  <si>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</si>
  <si>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</si>
  <si>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</si>
  <si>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</si>
  <si>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</si>
  <si>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</si>
  <si>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</si>
  <si>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</si>
  <si>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</si>
  <si>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</si>
  <si>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</si>
  <si>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</si>
  <si>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</si>
  <si>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</si>
  <si>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</si>
  <si>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</si>
  <si>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</si>
  <si>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</si>
  <si>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</si>
  <si>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</si>
  <si>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</si>
  <si>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</si>
  <si>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</si>
  <si>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</si>
  <si>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</si>
  <si>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</si>
  <si>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</si>
  <si>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</si>
  <si>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</si>
  <si>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</si>
  <si>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</si>
  <si>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</si>
  <si>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</si>
  <si>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</si>
  <si>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</si>
  <si>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</si>
  <si>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</si>
  <si>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</si>
  <si>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</si>
  <si>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</si>
  <si>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</si>
  <si>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</si>
  <si>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</si>
  <si>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</si>
  <si>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</si>
  <si>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</si>
  <si>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</si>
  <si>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</si>
  <si>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</si>
  <si>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</si>
  <si>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</si>
  <si>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</si>
  <si>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</si>
  <si>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</si>
  <si>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</si>
  <si>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</si>
  <si>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</si>
  <si>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</si>
  <si>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</si>
  <si>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</si>
  <si>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</si>
  <si>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</si>
  <si>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</si>
  <si>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</si>
  <si>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</si>
  <si>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</si>
  <si>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</si>
  <si>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</si>
  <si>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</si>
  <si>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</si>
  <si>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</si>
  <si>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</si>
  <si>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</si>
  <si>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</si>
  <si>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</si>
  <si>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</si>
  <si>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</si>
  <si>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</si>
  <si>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</si>
  <si>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</si>
  <si>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</si>
  <si>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</si>
  <si>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</si>
  <si>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</si>
  <si>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</si>
  <si>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</si>
  <si>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</si>
  <si>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</si>
  <si>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</si>
  <si>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</si>
  <si>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</si>
  <si>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</si>
  <si>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</si>
  <si>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</si>
  <si>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</si>
  <si>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</si>
  <si>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</si>
  <si>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</si>
  <si>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</si>
  <si>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</si>
  <si>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</si>
  <si>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</si>
  <si>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</si>
  <si>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</si>
  <si>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</si>
  <si>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</si>
  <si>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</si>
  <si>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</si>
  <si>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</si>
  <si>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</si>
  <si>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</si>
  <si>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</si>
  <si>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</si>
  <si>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</si>
  <si>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</si>
  <si>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</si>
  <si>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</si>
  <si>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</si>
  <si>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</si>
  <si>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</si>
  <si>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</si>
  <si>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</si>
  <si>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</si>
  <si>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</si>
  <si>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</si>
  <si>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</si>
  <si>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</si>
  <si>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</si>
  <si>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</si>
  <si>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</si>
  <si>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</si>
  <si>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</si>
  <si>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</si>
  <si>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</si>
  <si>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</si>
  <si>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</si>
  <si>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</si>
  <si>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</si>
  <si>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</si>
  <si>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</si>
  <si>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</si>
  <si>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</si>
  <si>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</si>
  <si>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</si>
  <si>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</si>
  <si>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</si>
  <si>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</si>
  <si>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</si>
  <si>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</si>
  <si>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</si>
  <si>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</si>
  <si>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</si>
  <si>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</si>
  <si>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</si>
  <si>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</si>
  <si>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</si>
  <si>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</si>
  <si>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</si>
  <si>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</si>
  <si>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</si>
  <si>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</si>
  <si>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</si>
  <si>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</si>
  <si>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</si>
  <si>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</si>
  <si>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</si>
  <si>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</si>
  <si>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</si>
  <si>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</si>
  <si>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</si>
  <si>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</si>
  <si>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</si>
  <si>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</si>
  <si>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</si>
  <si>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</si>
  <si>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</si>
  <si>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</si>
  <si>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</si>
  <si>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</si>
  <si>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</si>
  <si>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</si>
  <si>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</si>
  <si>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</si>
  <si>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</si>
  <si>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</si>
  <si>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</si>
  <si>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</si>
  <si>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</si>
  <si>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</si>
  <si>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</si>
  <si>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</si>
  <si>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</si>
  <si>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</si>
  <si>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</si>
  <si>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</si>
  <si>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</si>
  <si>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</si>
  <si>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</si>
  <si>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</si>
  <si>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</si>
  <si>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</si>
  <si>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</si>
  <si>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</si>
  <si>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</si>
  <si>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</si>
  <si>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</si>
  <si>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</si>
  <si>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</si>
  <si>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</si>
  <si>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</si>
  <si>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</si>
  <si>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</si>
  <si>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</si>
  <si>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</si>
  <si>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</si>
  <si>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</si>
  <si>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</si>
  <si>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</si>
  <si>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</si>
  <si>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</si>
  <si>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</si>
  <si>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</si>
  <si>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</si>
  <si>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</si>
  <si>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</si>
  <si>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</si>
  <si>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</si>
  <si>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</si>
  <si>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</si>
  <si>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</si>
  <si>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</si>
  <si>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</si>
  <si>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</si>
  <si>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</si>
  <si>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</si>
  <si>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</si>
  <si>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</si>
  <si>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</si>
  <si>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</si>
  <si>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</si>
  <si>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</si>
  <si>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</si>
  <si>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</si>
  <si>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</si>
  <si>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</si>
  <si>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</si>
  <si>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</si>
  <si>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</si>
  <si>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</si>
  <si>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</si>
  <si>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</si>
  <si>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</si>
  <si>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</si>
  <si>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</si>
  <si>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</si>
  <si>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</si>
  <si>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</si>
  <si>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</si>
  <si>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</si>
  <si>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</si>
  <si>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</si>
  <si>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</si>
  <si>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</si>
  <si>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</si>
  <si>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</si>
  <si>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</si>
  <si>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</si>
  <si>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</si>
  <si>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</si>
  <si>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</si>
  <si>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</si>
  <si>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</si>
  <si>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</si>
  <si>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</si>
  <si>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</si>
  <si>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</si>
  <si>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</si>
  <si>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</si>
  <si>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</si>
  <si>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</si>
  <si>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</si>
  <si>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</si>
  <si>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</si>
  <si>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</si>
  <si>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</si>
  <si>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</si>
  <si>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</si>
  <si>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</si>
  <si>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</si>
  <si>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</si>
  <si>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</si>
  <si>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</si>
  <si>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</si>
  <si>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</si>
  <si>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</si>
  <si>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</si>
  <si>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</si>
  <si>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</si>
  <si>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</si>
  <si>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</si>
  <si>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</si>
  <si>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</si>
  <si>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</si>
  <si>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</si>
  <si>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</si>
  <si>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</si>
  <si>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</si>
  <si>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</si>
  <si>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</si>
  <si>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</si>
  <si>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</si>
  <si>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</si>
  <si>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</si>
  <si>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</si>
  <si>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</si>
  <si>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</si>
  <si>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</si>
  <si>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</si>
  <si>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</si>
  <si>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</si>
  <si>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</si>
  <si>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</si>
  <si>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</si>
  <si>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</si>
  <si>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</si>
  <si>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</si>
  <si>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</si>
  <si>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</si>
  <si>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</si>
  <si>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</si>
  <si>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</si>
  <si>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</si>
  <si>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</si>
  <si>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</si>
  <si>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</si>
  <si>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</si>
  <si>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</si>
  <si>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</si>
  <si>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</si>
  <si>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</si>
  <si>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</si>
  <si>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</si>
  <si>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</si>
  <si>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</si>
  <si>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</si>
  <si>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</si>
  <si>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</si>
  <si>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</si>
  <si>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</si>
  <si>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</si>
  <si>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</si>
  <si>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</si>
  <si>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</si>
  <si>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</si>
  <si>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</si>
  <si>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</si>
  <si>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</si>
  <si>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</si>
  <si>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</si>
  <si>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</si>
  <si>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</si>
  <si>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</si>
  <si>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</si>
  <si>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</si>
  <si>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</si>
  <si>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</si>
  <si>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</si>
  <si>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</si>
  <si>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</si>
  <si>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</si>
  <si>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</si>
  <si>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</si>
  <si>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</si>
  <si>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</si>
  <si>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</si>
  <si>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</si>
  <si>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</si>
  <si>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</si>
  <si>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</si>
  <si>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</si>
  <si>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</si>
  <si>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</si>
  <si>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</si>
  <si>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</si>
  <si>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</si>
  <si>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</si>
  <si>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</si>
  <si>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</si>
  <si>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</si>
  <si>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</si>
  <si>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</si>
  <si>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</si>
  <si>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</si>
  <si>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</si>
  <si>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</si>
  <si>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</si>
  <si>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</si>
  <si>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</si>
  <si>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</si>
  <si>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</si>
  <si>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</si>
  <si>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</si>
  <si>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</si>
  <si>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</si>
  <si>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</si>
  <si>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</si>
  <si>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</si>
  <si>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</si>
  <si>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</si>
  <si>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</si>
  <si>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</si>
  <si>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</si>
  <si>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</si>
  <si>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</si>
  <si>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</si>
  <si>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</si>
  <si>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</si>
  <si>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</si>
  <si>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</si>
  <si>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</si>
  <si>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</si>
  <si>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</si>
  <si>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</si>
  <si>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</si>
  <si>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</si>
  <si>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</si>
  <si>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</si>
  <si>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</si>
  <si>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</si>
  <si>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</si>
  <si>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</si>
  <si>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</si>
  <si>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</si>
  <si>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</si>
  <si>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</si>
  <si>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</si>
  <si>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</si>
  <si>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</si>
  <si>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</si>
  <si>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</si>
  <si>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</si>
  <si>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</si>
  <si>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</si>
  <si>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</si>
  <si>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</si>
  <si>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</si>
  <si>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</si>
  <si>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</si>
  <si>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</si>
  <si>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</si>
  <si>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</si>
  <si>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</si>
  <si>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</si>
  <si>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</si>
  <si>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</si>
  <si>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</si>
  <si>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</si>
  <si>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</si>
  <si>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</si>
  <si>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</si>
  <si>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</si>
  <si>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</si>
  <si>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</si>
  <si>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</si>
  <si>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</si>
  <si>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</si>
  <si>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</si>
  <si>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</si>
  <si>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</si>
  <si>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</si>
  <si>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</si>
  <si>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</si>
  <si>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</si>
  <si>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</si>
  <si>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</si>
  <si>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</si>
  <si>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</si>
  <si>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</si>
  <si>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</si>
  <si>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</si>
  <si>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</si>
  <si>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</si>
  <si>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</si>
  <si>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</si>
  <si>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</si>
  <si>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</si>
  <si>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</si>
  <si>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</si>
  <si>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</si>
  <si>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</si>
  <si>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</si>
  <si>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</si>
  <si>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</si>
  <si>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</si>
  <si>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</si>
  <si>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</si>
  <si>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</si>
  <si>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</si>
  <si>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</si>
  <si>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</si>
  <si>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</si>
  <si>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</si>
  <si>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</si>
  <si>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</si>
  <si>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</si>
  <si>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</si>
  <si>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</si>
  <si>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</si>
  <si>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</si>
  <si>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</si>
  <si>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</si>
  <si>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</si>
  <si>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</si>
  <si>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</si>
  <si>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</si>
  <si>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</si>
  <si>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</si>
  <si>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</si>
  <si>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</si>
  <si>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</si>
  <si>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</si>
  <si>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</si>
  <si>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</si>
  <si>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</si>
  <si>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</si>
  <si>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</si>
  <si>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</si>
  <si>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</si>
  <si>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</si>
  <si>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</si>
  <si>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</si>
  <si>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</si>
  <si>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</si>
  <si>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</si>
  <si>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</si>
  <si>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</si>
  <si>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</si>
  <si>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</si>
  <si>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</si>
  <si>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</si>
  <si>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</si>
  <si>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</si>
  <si>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</si>
  <si>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</si>
  <si>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</si>
  <si>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</si>
  <si>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</si>
  <si>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</si>
  <si>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</si>
  <si>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</si>
  <si>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</si>
  <si>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</si>
  <si>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</si>
  <si>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</si>
  <si>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</si>
  <si>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</si>
  <si>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</si>
  <si>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</si>
  <si>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</si>
  <si>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</si>
  <si>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</si>
  <si>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</si>
  <si>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</si>
  <si>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</si>
  <si>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</si>
  <si>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</si>
  <si>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</si>
  <si>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</si>
  <si>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</si>
  <si>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</si>
  <si>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</si>
  <si>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</si>
  <si>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</si>
  <si>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</si>
  <si>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</si>
  <si>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</si>
  <si>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</si>
  <si>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</si>
  <si>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</si>
  <si>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</si>
  <si>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</si>
  <si>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</si>
  <si>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</si>
  <si>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</si>
  <si>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</si>
  <si>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</si>
  <si>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</si>
  <si>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</si>
  <si>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</si>
  <si>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</si>
  <si>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</si>
  <si>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</si>
  <si>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</si>
  <si>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</si>
  <si>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</si>
  <si>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</si>
  <si>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</si>
  <si>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</si>
  <si>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</si>
  <si>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</si>
  <si>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</si>
  <si>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</si>
  <si>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</si>
  <si>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</si>
  <si>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</si>
  <si>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</si>
  <si>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</si>
  <si>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</si>
  <si>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</si>
  <si>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</si>
  <si>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</si>
  <si>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</si>
  <si>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</si>
  <si>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</si>
  <si>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</si>
  <si>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</si>
  <si>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</si>
  <si>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</si>
  <si>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</si>
  <si>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</si>
  <si>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</si>
  <si>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</si>
  <si>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</si>
  <si>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</si>
  <si>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</si>
  <si>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</si>
  <si>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</si>
  <si>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</si>
  <si>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</si>
  <si>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</si>
  <si>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</si>
  <si>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</si>
  <si>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</si>
  <si>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</si>
  <si>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</si>
  <si>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</si>
  <si>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</si>
  <si>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</si>
  <si>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</si>
  <si>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</si>
  <si>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</si>
  <si>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</si>
  <si>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</si>
  <si>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</si>
  <si>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</si>
  <si>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</si>
  <si>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</si>
  <si>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</si>
  <si>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</si>
  <si>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</si>
  <si>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</si>
  <si>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</si>
  <si>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</si>
  <si>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</si>
  <si>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</si>
  <si>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</si>
  <si>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</si>
  <si>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</si>
  <si>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</si>
  <si>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</si>
  <si>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</si>
  <si>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</si>
  <si>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</si>
  <si>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</si>
  <si>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</si>
  <si>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</si>
  <si>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</si>
  <si>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</si>
  <si>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</si>
  <si>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</si>
  <si>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</si>
  <si>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</si>
  <si>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</si>
  <si>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</si>
  <si>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</si>
  <si>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</si>
  <si>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</si>
  <si>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</si>
  <si>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</si>
  <si>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</si>
  <si>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</si>
  <si>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</si>
  <si>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</si>
  <si>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</si>
  <si>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</si>
  <si>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</si>
  <si>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</si>
  <si>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</si>
  <si>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</si>
  <si>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</si>
  <si>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</si>
  <si>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</si>
  <si>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</si>
  <si>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</si>
  <si>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</si>
  <si>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</si>
  <si>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</si>
  <si>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</si>
  <si>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</si>
  <si>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</si>
  <si>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</si>
  <si>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</si>
  <si>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</si>
  <si>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</si>
  <si>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</si>
  <si>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</si>
  <si>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</si>
  <si>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</si>
  <si>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</si>
  <si>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</si>
  <si>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</si>
  <si>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</si>
  <si>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</si>
  <si>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</si>
  <si>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</si>
  <si>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</si>
  <si>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</si>
  <si>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</si>
  <si>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</si>
  <si>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</si>
  <si>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</si>
  <si>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</si>
  <si>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</si>
  <si>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</si>
  <si>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</si>
  <si>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</si>
  <si>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</si>
  <si>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</si>
  <si>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</si>
  <si>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</si>
  <si>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</si>
  <si>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</si>
  <si>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</si>
  <si>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</si>
  <si>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</si>
  <si>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</si>
  <si>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</si>
  <si>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</si>
  <si>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</si>
  <si>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</si>
  <si>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</si>
  <si>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</si>
  <si>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</si>
  <si>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</si>
  <si>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</si>
  <si>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</si>
  <si>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</si>
  <si>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</si>
  <si>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</si>
  <si>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</si>
  <si>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</si>
  <si>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</si>
  <si>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</si>
  <si>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</si>
  <si>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</si>
  <si>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</si>
  <si>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</si>
  <si>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</si>
  <si>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</si>
  <si>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</si>
  <si>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</si>
  <si>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</si>
  <si>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</si>
  <si>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</si>
  <si>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</si>
  <si>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</si>
  <si>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</si>
  <si>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</si>
  <si>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</si>
  <si>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</si>
  <si>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</si>
  <si>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</si>
  <si>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</si>
  <si>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</si>
  <si>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</si>
  <si>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</si>
  <si>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</si>
  <si>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</si>
  <si>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</si>
  <si>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</si>
  <si>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</si>
  <si>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</si>
  <si>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</si>
  <si>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</si>
  <si>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</si>
  <si>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</si>
  <si>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</si>
  <si>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</si>
  <si>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</si>
  <si>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</si>
  <si>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</si>
  <si>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</si>
  <si>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</si>
  <si>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</si>
  <si>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</si>
  <si>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</si>
  <si>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</si>
  <si>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</si>
  <si>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</si>
  <si>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</si>
  <si>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</si>
  <si>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</si>
  <si>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</si>
  <si>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</si>
  <si>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</si>
  <si>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</si>
  <si>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</si>
  <si>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</si>
  <si>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</si>
  <si>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</si>
  <si>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</si>
  <si>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</si>
  <si>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</si>
  <si>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</si>
  <si>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</si>
  <si>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</si>
  <si>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</si>
  <si>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</si>
  <si>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</si>
  <si>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</si>
  <si>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</si>
  <si>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</si>
  <si>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</si>
  <si>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</si>
  <si>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</si>
  <si>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</si>
  <si>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</si>
  <si>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</si>
  <si>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</si>
  <si>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</si>
  <si>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</si>
  <si>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</si>
  <si>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</si>
  <si>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</si>
  <si>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</si>
  <si>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</si>
  <si>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</si>
  <si>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</si>
  <si>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</si>
  <si>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</si>
  <si>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</si>
  <si>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</si>
  <si>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</si>
  <si>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</si>
  <si>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</si>
  <si>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</si>
  <si>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</si>
  <si>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</si>
  <si>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</si>
  <si>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</si>
  <si>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</si>
  <si>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</si>
  <si>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</si>
  <si>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</si>
  <si>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</si>
  <si>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</si>
  <si>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</si>
  <si>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</si>
  <si>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</si>
  <si>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</si>
  <si>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</si>
  <si>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</si>
  <si>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</si>
  <si>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</si>
  <si>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</si>
  <si>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</si>
  <si>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</si>
  <si>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</si>
  <si>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</si>
  <si>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</si>
  <si>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</si>
  <si>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</si>
  <si>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</si>
  <si>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</si>
  <si>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</si>
  <si>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</si>
  <si>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</si>
  <si>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</si>
  <si>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</si>
  <si>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</si>
  <si>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</si>
  <si>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</si>
  <si>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</si>
  <si>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</si>
  <si>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</si>
  <si>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</si>
  <si>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</si>
  <si>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</si>
  <si>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</si>
  <si>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</si>
  <si>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</si>
  <si>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</si>
  <si>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</si>
  <si>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</si>
  <si>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</si>
  <si>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</si>
  <si>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</si>
  <si>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</si>
  <si>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</si>
  <si>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</si>
  <si>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</si>
  <si>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</si>
  <si>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</si>
  <si>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</si>
  <si>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</si>
  <si>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</si>
  <si>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</si>
  <si>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</si>
  <si>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</si>
  <si>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</si>
  <si>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</si>
  <si>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</si>
  <si>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</si>
  <si>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</si>
  <si>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</si>
  <si>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</si>
  <si>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</si>
  <si>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</si>
  <si>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</si>
  <si>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</si>
  <si>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</si>
  <si>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</si>
  <si>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</si>
  <si>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</si>
  <si>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</si>
  <si>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</si>
  <si>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</si>
  <si>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</si>
  <si>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</si>
  <si>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</si>
  <si>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</si>
  <si>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</si>
  <si>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</si>
  <si>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</si>
  <si>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</si>
  <si>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</si>
  <si>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</si>
  <si>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</si>
  <si>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</si>
  <si>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</si>
  <si>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</si>
  <si>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</si>
  <si>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</si>
  <si>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</si>
  <si>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</si>
  <si>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</si>
  <si>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</si>
  <si>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</si>
  <si>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</si>
  <si>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</si>
  <si>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</si>
  <si>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</si>
  <si>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</si>
  <si>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</si>
  <si>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</si>
  <si>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</si>
  <si>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</si>
  <si>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</si>
  <si>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</si>
  <si>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</si>
  <si>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</si>
  <si>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</si>
  <si>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</si>
  <si>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</si>
  <si>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</si>
  <si>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</si>
  <si>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</si>
  <si>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</si>
  <si>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</si>
  <si>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</si>
  <si>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</si>
  <si>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</si>
  <si>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</si>
  <si>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</si>
  <si>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</si>
  <si>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</si>
  <si>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</si>
  <si>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</si>
  <si>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</si>
  <si>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</si>
  <si>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</si>
  <si>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</si>
  <si>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</si>
  <si>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</si>
  <si>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</si>
  <si>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</si>
  <si>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</si>
  <si>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</si>
  <si>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</si>
  <si>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</si>
  <si>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</si>
  <si>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</si>
  <si>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</si>
  <si>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</si>
  <si>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</si>
  <si>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</si>
  <si>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</si>
  <si>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</si>
  <si>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</si>
  <si>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</si>
  <si>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</si>
  <si>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</si>
  <si>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</si>
  <si>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</si>
  <si>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</si>
  <si>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</si>
  <si>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</si>
  <si>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</si>
  <si>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</si>
  <si>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</si>
  <si>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</si>
  <si>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</si>
  <si>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</si>
  <si>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</si>
  <si>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</si>
  <si>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</si>
  <si>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</si>
  <si>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</si>
  <si>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</si>
  <si>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</si>
  <si>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</si>
  <si>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</si>
  <si>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</si>
  <si>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</si>
  <si>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</si>
  <si>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</si>
  <si>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</si>
  <si>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</si>
  <si>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</si>
  <si>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</si>
  <si>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</si>
  <si>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</si>
  <si>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</si>
  <si>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</si>
  <si>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</si>
  <si>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</si>
  <si>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</si>
  <si>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</si>
  <si>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</si>
  <si>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</si>
  <si>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</si>
  <si>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</si>
  <si>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</si>
  <si>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</si>
  <si>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</si>
  <si>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</si>
  <si>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</si>
  <si>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</si>
  <si>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</si>
  <si>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</si>
  <si>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</si>
  <si>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</si>
  <si>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</si>
  <si>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</si>
  <si>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</si>
  <si>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</si>
  <si>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</si>
  <si>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</si>
  <si>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</si>
  <si>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</si>
  <si>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</si>
  <si>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</si>
  <si>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</si>
  <si>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</si>
  <si>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</si>
  <si>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</si>
  <si>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</si>
  <si>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</si>
  <si>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</si>
  <si>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</si>
  <si>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</si>
  <si>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</si>
  <si>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</si>
  <si>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</si>
  <si>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</si>
  <si>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</si>
  <si>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</si>
  <si>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</si>
  <si>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</si>
  <si>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</si>
  <si>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</si>
  <si>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</si>
  <si>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</si>
  <si>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</si>
  <si>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</si>
  <si>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</si>
  <si>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</si>
  <si>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</si>
  <si>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</si>
  <si>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</si>
  <si>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</si>
  <si>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</si>
  <si>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</si>
  <si>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</si>
  <si>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</si>
  <si>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</si>
  <si>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</si>
  <si>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</si>
  <si>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</si>
  <si>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</si>
  <si>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</si>
  <si>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</si>
  <si>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</si>
  <si>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</si>
  <si>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</si>
  <si>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</si>
  <si>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</si>
  <si>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</si>
  <si>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</si>
  <si>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</si>
  <si>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</si>
  <si>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</si>
  <si>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</si>
  <si>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</si>
  <si>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</si>
  <si>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</si>
  <si>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</si>
  <si>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</si>
  <si>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</si>
  <si>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</si>
  <si>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</si>
  <si>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</si>
  <si>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</si>
  <si>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</si>
  <si>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</si>
  <si>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</si>
  <si>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</si>
  <si>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</si>
  <si>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</si>
  <si>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</si>
  <si>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</si>
  <si>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</si>
  <si>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</si>
  <si>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</si>
  <si>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</si>
  <si>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</si>
  <si>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</si>
  <si>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</si>
  <si>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</si>
  <si>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</si>
  <si>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</si>
  <si>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</si>
  <si>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</si>
  <si>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</si>
  <si>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</si>
  <si>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</si>
  <si>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</si>
  <si>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</si>
  <si>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</si>
  <si>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</si>
  <si>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</si>
  <si>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</si>
  <si>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</si>
  <si>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</si>
  <si>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</si>
  <si>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</si>
  <si>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</si>
  <si>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</si>
  <si>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</si>
  <si>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</si>
  <si>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</si>
  <si>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</si>
  <si>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</si>
  <si>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</si>
  <si>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</si>
  <si>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</si>
  <si>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</si>
  <si>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</si>
  <si>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</si>
  <si>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</si>
  <si>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</si>
  <si>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</si>
  <si>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</si>
  <si>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</si>
  <si>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</si>
  <si>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</si>
  <si>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</si>
  <si>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</si>
  <si>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</si>
  <si>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</si>
  <si>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</si>
  <si>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</si>
  <si>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</si>
  <si>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</si>
  <si>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</si>
  <si>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</si>
  <si>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</si>
  <si>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</si>
  <si>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</si>
  <si>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</si>
  <si>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</si>
  <si>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</si>
  <si>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</si>
  <si>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</si>
  <si>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</si>
  <si>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</si>
  <si>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</si>
  <si>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</si>
  <si>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</si>
  <si>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</si>
  <si>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</si>
  <si>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</si>
  <si>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</si>
  <si>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</si>
  <si>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</si>
  <si>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</si>
  <si>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</si>
  <si>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</si>
  <si>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</si>
  <si>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</si>
  <si>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</si>
  <si>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</si>
  <si>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</si>
  <si>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</si>
  <si>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</si>
  <si>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</si>
  <si>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</si>
  <si>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</si>
  <si>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</si>
  <si>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</si>
  <si>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</si>
  <si>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</si>
  <si>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</si>
  <si>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</si>
  <si>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</si>
  <si>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</si>
  <si>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</si>
  <si>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</si>
  <si>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</si>
  <si>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</si>
  <si>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</si>
  <si>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</si>
  <si>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</si>
  <si>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</si>
  <si>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</si>
  <si>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</si>
  <si>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</si>
  <si>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</si>
  <si>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</si>
  <si>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</si>
  <si>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</si>
  <si>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</si>
  <si>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</si>
  <si>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</si>
  <si>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</si>
  <si>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</si>
  <si>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</si>
  <si>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</si>
  <si>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</si>
  <si>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</si>
  <si>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</si>
  <si>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</si>
  <si>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</si>
  <si>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</si>
  <si>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</si>
  <si>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</si>
  <si>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</si>
  <si>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</si>
  <si>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</si>
  <si>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</si>
  <si>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</si>
  <si>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</si>
  <si>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</si>
  <si>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</si>
  <si>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</si>
  <si>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</si>
  <si>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</si>
  <si>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</si>
  <si>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</si>
  <si>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</si>
  <si>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</si>
  <si>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</si>
  <si>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</si>
  <si>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</si>
  <si>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</si>
  <si>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</si>
  <si>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</si>
  <si>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</si>
  <si>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</si>
  <si>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</si>
  <si>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</si>
  <si>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</si>
  <si>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</si>
  <si>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</si>
  <si>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</si>
  <si>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</si>
  <si>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</si>
  <si>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</si>
  <si>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</si>
  <si>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</si>
  <si>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</si>
  <si>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</si>
  <si>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</si>
  <si>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</si>
  <si>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</si>
  <si>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</si>
  <si>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</si>
  <si>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</si>
  <si>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</si>
  <si>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</si>
  <si>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</si>
  <si>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</si>
  <si>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</si>
  <si>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</si>
  <si>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</si>
  <si>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</si>
  <si>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</si>
  <si>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</si>
  <si>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</si>
  <si>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</si>
  <si>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</si>
  <si>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</si>
  <si>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</si>
  <si>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</si>
  <si>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</si>
  <si>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</si>
  <si>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</si>
  <si>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</si>
  <si>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</si>
  <si>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</si>
  <si>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</si>
  <si>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</si>
  <si>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</si>
  <si>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</si>
  <si>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</si>
  <si>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</si>
  <si>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</si>
  <si>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</si>
  <si>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</si>
  <si>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</si>
  <si>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</si>
  <si>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</si>
  <si>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</si>
  <si>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</si>
  <si>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</si>
  <si>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</si>
  <si>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</si>
  <si>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</si>
  <si>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</si>
  <si>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</si>
  <si>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</si>
  <si>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</si>
  <si>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</si>
  <si>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</si>
  <si>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</si>
  <si>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</si>
  <si>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</si>
  <si>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</si>
  <si>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</si>
  <si>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</si>
  <si>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</si>
  <si>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</si>
  <si>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</si>
  <si>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</si>
  <si>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</si>
  <si>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</si>
  <si>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</si>
  <si>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</si>
  <si>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</si>
  <si>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</si>
  <si>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</si>
  <si>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</si>
  <si>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</si>
  <si>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</si>
  <si>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</si>
  <si>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</si>
  <si>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</si>
  <si>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</si>
  <si>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</si>
  <si>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</si>
  <si>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</si>
  <si>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</si>
  <si>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</si>
  <si>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</si>
  <si>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</si>
  <si>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</si>
  <si>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</si>
  <si>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</si>
  <si>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</si>
  <si>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</si>
  <si>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</si>
  <si>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</si>
  <si>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</si>
  <si>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</si>
  <si>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</si>
  <si>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</si>
  <si>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</si>
  <si>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</si>
  <si>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</si>
  <si>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</si>
  <si>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</si>
  <si>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</si>
  <si>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</si>
  <si>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</si>
  <si>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</si>
  <si>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</si>
  <si>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</si>
  <si>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</si>
  <si>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</si>
  <si>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</si>
  <si>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</si>
  <si>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</si>
  <si>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</si>
  <si>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</si>
  <si>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</si>
  <si>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</si>
  <si>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</si>
  <si>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</si>
  <si>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</si>
  <si>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</si>
  <si>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</si>
  <si>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</si>
  <si>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</si>
  <si>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</si>
  <si>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</si>
  <si>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</si>
  <si>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</si>
  <si>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</si>
  <si>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</si>
  <si>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</si>
  <si>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</si>
  <si>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</si>
  <si>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</si>
  <si>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</si>
  <si>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</si>
  <si>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</si>
  <si>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</si>
  <si>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</si>
  <si>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</si>
  <si>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</si>
  <si>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</si>
  <si>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</si>
  <si>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</si>
  <si>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</si>
  <si>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</si>
  <si>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</si>
  <si>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</si>
  <si>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</si>
  <si>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</si>
  <si>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</si>
  <si>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</si>
  <si>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</si>
  <si>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</si>
  <si>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</si>
  <si>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</si>
  <si>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</si>
  <si>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</si>
  <si>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</si>
  <si>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</si>
  <si>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</si>
  <si>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</si>
  <si>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</si>
  <si>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</si>
  <si>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</si>
  <si>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</si>
  <si>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</si>
  <si>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</si>
  <si>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</si>
  <si>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</si>
  <si>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</si>
  <si>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</si>
  <si>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</si>
  <si>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</si>
  <si>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</si>
  <si>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</si>
  <si>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</si>
  <si>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</si>
  <si>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</si>
  <si>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</si>
  <si>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</si>
  <si>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</si>
  <si>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</si>
  <si>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</si>
  <si>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</si>
  <si>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</si>
  <si>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</si>
  <si>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</si>
  <si>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</si>
  <si>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</si>
  <si>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</si>
  <si>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</si>
  <si>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</si>
  <si>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</si>
  <si>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</si>
  <si>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</si>
  <si>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</si>
  <si>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</si>
  <si>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</si>
  <si>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</si>
  <si>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</si>
  <si>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</si>
  <si>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</si>
  <si>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</si>
  <si>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</si>
  <si>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</si>
  <si>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</si>
  <si>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</si>
  <si>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</si>
  <si>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</si>
  <si>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</si>
  <si>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</si>
  <si>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</si>
  <si>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</si>
  <si>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</si>
  <si>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</si>
  <si>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</si>
  <si>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</si>
  <si>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</si>
  <si>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</si>
  <si>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</si>
  <si>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</si>
  <si>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</si>
  <si>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</si>
  <si>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</si>
  <si>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</si>
  <si>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</si>
  <si>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</si>
  <si>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</si>
  <si>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</si>
  <si>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</si>
  <si>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</si>
  <si>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</si>
  <si>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</si>
  <si>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</si>
  <si>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</si>
  <si>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</si>
  <si>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</si>
  <si>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</si>
  <si>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</si>
  <si>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</si>
  <si>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</si>
  <si>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</si>
  <si>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</si>
  <si>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</si>
  <si>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</si>
  <si>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</si>
  <si>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</si>
  <si>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</si>
  <si>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</si>
  <si>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</si>
  <si>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</si>
  <si>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</si>
  <si>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</si>
  <si>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</si>
  <si>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</si>
  <si>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</si>
  <si>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</si>
  <si>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</si>
  <si>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</si>
  <si>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</si>
  <si>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</si>
  <si>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</si>
  <si>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</si>
  <si>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</si>
  <si>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</si>
  <si>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</si>
  <si>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</si>
  <si>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</si>
  <si>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</si>
  <si>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</si>
  <si>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</si>
  <si>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</si>
  <si>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</si>
  <si>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</si>
  <si>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</si>
  <si>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</si>
  <si>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</si>
  <si>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</si>
  <si>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</si>
  <si>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</si>
  <si>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</si>
  <si>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</si>
  <si>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</si>
  <si>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</si>
  <si>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</si>
  <si>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</si>
  <si>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</si>
  <si>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</si>
  <si>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</si>
  <si>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</si>
  <si>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</si>
  <si>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</si>
  <si>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</si>
  <si>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</si>
  <si>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</si>
  <si>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</si>
  <si>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</si>
  <si>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</si>
  <si>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</si>
  <si>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</si>
  <si>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</si>
  <si>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</si>
  <si>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</si>
  <si>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</si>
  <si>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</si>
  <si>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</si>
  <si>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</si>
  <si>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</si>
  <si>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</si>
  <si>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</si>
  <si>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</si>
  <si>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</si>
  <si>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</si>
  <si>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</si>
  <si>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</si>
  <si>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</si>
  <si>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</si>
  <si>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</si>
  <si>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</si>
  <si>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</si>
  <si>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</si>
  <si>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</si>
  <si>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</si>
  <si>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</si>
  <si>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</si>
  <si>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</si>
  <si>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</si>
  <si>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</si>
  <si>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</si>
  <si>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</si>
  <si>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</si>
  <si>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</si>
  <si>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</si>
  <si>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</si>
  <si>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</si>
  <si>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</si>
  <si>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</si>
  <si>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</si>
  <si>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</si>
  <si>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</si>
  <si>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</si>
  <si>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</si>
  <si>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</si>
  <si>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</si>
  <si>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</si>
  <si>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</si>
  <si>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</si>
  <si>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</si>
  <si>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</si>
  <si>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</si>
  <si>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</si>
  <si>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</si>
  <si>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</si>
  <si>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</si>
  <si>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</si>
  <si>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</si>
  <si>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</si>
  <si>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</si>
  <si>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</si>
  <si>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</si>
  <si>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</si>
  <si>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</si>
  <si>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</si>
  <si>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</si>
  <si>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</si>
  <si>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</si>
  <si>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</si>
  <si>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</si>
  <si>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</si>
  <si>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</si>
  <si>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</si>
  <si>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</si>
  <si>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</si>
  <si>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</si>
  <si>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</si>
  <si>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</si>
  <si>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</si>
  <si>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</si>
  <si>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</si>
  <si>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</si>
  <si>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</si>
  <si>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</si>
  <si>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</si>
  <si>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</si>
  <si>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</si>
  <si>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</si>
  <si>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</si>
  <si>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</si>
  <si>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</si>
  <si>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</si>
  <si>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</si>
  <si>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</si>
  <si>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</si>
  <si>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</si>
  <si>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</si>
  <si>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</si>
  <si>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</si>
  <si>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</si>
  <si>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</si>
  <si>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</si>
  <si>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</si>
  <si>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</si>
  <si>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</si>
  <si>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</si>
  <si>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</si>
  <si>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</si>
  <si>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</si>
  <si>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</si>
  <si>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</si>
  <si>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</si>
  <si>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</si>
  <si>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</si>
  <si>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</si>
  <si>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</si>
  <si>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</si>
  <si>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</si>
  <si>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</si>
  <si>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</si>
  <si>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</si>
  <si>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</si>
  <si>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</si>
  <si>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</si>
  <si>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</si>
  <si>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</si>
  <si>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</si>
  <si>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</si>
  <si>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</si>
  <si>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</si>
  <si>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</si>
  <si>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</si>
  <si>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</si>
  <si>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</si>
  <si>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</si>
  <si>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</si>
  <si>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</si>
  <si>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</si>
  <si>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</si>
  <si>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</si>
  <si>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</si>
  <si>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</si>
  <si>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</si>
  <si>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</si>
  <si>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</si>
  <si>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</si>
  <si>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</si>
  <si>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</si>
  <si>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</si>
  <si>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</si>
  <si>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</si>
  <si>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</si>
  <si>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</si>
  <si>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</si>
  <si>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</si>
  <si>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</si>
  <si>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</si>
  <si>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</si>
  <si>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</si>
  <si>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</si>
  <si>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</si>
  <si>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</si>
  <si>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</si>
  <si>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</si>
  <si>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</si>
  <si>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</si>
  <si>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</si>
  <si>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</si>
  <si>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</si>
  <si>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</si>
  <si>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</si>
  <si>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</si>
  <si>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</si>
  <si>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</si>
  <si>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</si>
  <si>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</si>
  <si>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</si>
  <si>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</si>
  <si>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</si>
  <si>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</si>
  <si>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</si>
  <si>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</si>
  <si>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</si>
  <si>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</si>
  <si>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</si>
  <si>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</si>
  <si>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</si>
  <si>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</si>
  <si>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</si>
  <si>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</si>
  <si>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</si>
  <si>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</si>
  <si>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</si>
  <si>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</si>
  <si>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</si>
  <si>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</si>
  <si>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</si>
  <si>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</si>
  <si>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</si>
  <si>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</si>
  <si>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</si>
  <si>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</si>
  <si>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</si>
  <si>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</si>
  <si>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</si>
  <si>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</si>
  <si>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</si>
  <si>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</si>
  <si>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</si>
  <si>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</si>
  <si>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</si>
  <si>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</si>
  <si>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</si>
  <si>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</si>
  <si>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</si>
  <si>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</si>
  <si>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</si>
  <si>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</si>
  <si>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</si>
  <si>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</si>
  <si>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</si>
  <si>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</si>
  <si>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</si>
  <si>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</si>
  <si>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</si>
  <si>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</si>
  <si>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</si>
  <si>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</si>
  <si>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</si>
  <si>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</si>
  <si>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</si>
  <si>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</si>
  <si>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</si>
  <si>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</si>
  <si>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</si>
  <si>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</si>
  <si>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</si>
  <si>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</si>
  <si>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</si>
  <si>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</si>
  <si>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</si>
  <si>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</si>
  <si>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</si>
  <si>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</si>
  <si>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</si>
  <si>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</si>
  <si>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</si>
  <si>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</si>
  <si>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</si>
  <si>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</si>
  <si>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</si>
  <si>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</si>
  <si>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</si>
  <si>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</si>
  <si>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</si>
  <si>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</si>
  <si>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</si>
  <si>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</si>
  <si>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</si>
  <si>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</si>
  <si>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</si>
  <si>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</si>
  <si>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</si>
  <si>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</si>
  <si>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</si>
  <si>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</si>
  <si>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</si>
  <si>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</si>
  <si>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</si>
  <si>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</si>
  <si>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</si>
  <si>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</si>
  <si>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</si>
  <si>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</si>
  <si>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</si>
  <si>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</si>
  <si>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</si>
  <si>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</si>
  <si>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</si>
  <si>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</si>
  <si>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</si>
  <si>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</si>
  <si>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</si>
  <si>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</si>
  <si>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</si>
  <si>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</si>
  <si>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</si>
  <si>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</si>
  <si>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</si>
  <si>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</si>
  <si>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</si>
  <si>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</si>
  <si>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</si>
  <si>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</si>
  <si>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</si>
  <si>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</si>
  <si>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</si>
  <si>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</si>
  <si>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</si>
  <si>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</si>
  <si>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</si>
  <si>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</si>
  <si>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</si>
  <si>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</si>
  <si>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</si>
  <si>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</si>
  <si>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</si>
  <si>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</si>
  <si>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</si>
  <si>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</si>
  <si>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</si>
  <si>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</si>
  <si>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</si>
  <si>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</si>
  <si>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</si>
  <si>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</si>
  <si>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</si>
  <si>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</si>
  <si>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</si>
  <si>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</si>
  <si>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</si>
  <si>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</si>
  <si>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</si>
  <si>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</si>
  <si>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</si>
  <si>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</si>
  <si>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</si>
  <si>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</si>
  <si>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</si>
  <si>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</si>
  <si>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</si>
  <si>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</si>
  <si>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</si>
  <si>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</si>
  <si>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</si>
  <si>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</si>
  <si>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</si>
  <si>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</si>
  <si>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</si>
  <si>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</si>
  <si>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</si>
  <si>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</si>
  <si>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</si>
  <si>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</si>
  <si>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</si>
  <si>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</si>
  <si>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</si>
  <si>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</si>
  <si>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</si>
  <si>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</si>
  <si>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</si>
  <si>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</si>
  <si>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</si>
  <si>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</si>
  <si>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</si>
  <si>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</si>
  <si>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</si>
  <si>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</si>
  <si>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</si>
  <si>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</si>
  <si>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</si>
  <si>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</si>
  <si>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</si>
  <si>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</si>
  <si>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</si>
  <si>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</si>
  <si>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</si>
  <si>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</si>
  <si>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</si>
  <si>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</si>
  <si>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</si>
  <si>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</si>
  <si>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</si>
  <si>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</si>
  <si>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</si>
  <si>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</si>
  <si>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</si>
  <si>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</si>
  <si>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</si>
  <si>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</si>
  <si>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</si>
  <si>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</si>
  <si>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</si>
  <si>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</si>
  <si>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</si>
  <si>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</si>
  <si>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</si>
  <si>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</si>
  <si>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</si>
  <si>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</si>
  <si>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</si>
  <si>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</si>
  <si>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</si>
  <si>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</si>
  <si>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</si>
  <si>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</si>
  <si>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</si>
  <si>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</si>
  <si>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</si>
  <si>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</si>
  <si>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</si>
  <si>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</si>
  <si>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</si>
  <si>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</si>
  <si>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</si>
  <si>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</si>
  <si>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</si>
  <si>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</si>
  <si>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</si>
  <si>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</si>
  <si>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</si>
  <si>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</si>
  <si>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</si>
  <si>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</si>
  <si>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</si>
  <si>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</si>
  <si>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</si>
  <si>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</si>
  <si>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</si>
  <si>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</si>
  <si>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</si>
  <si>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</si>
  <si>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</si>
  <si>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</si>
  <si>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</si>
  <si>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</si>
  <si>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</si>
  <si>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</si>
  <si>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</si>
  <si>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</si>
  <si>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</si>
  <si>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</si>
  <si>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</si>
  <si>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</si>
  <si>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</si>
  <si>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</si>
  <si>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</si>
  <si>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</si>
  <si>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</si>
  <si>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</si>
  <si>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</si>
  <si>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</si>
  <si>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</si>
  <si>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</si>
  <si>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</si>
  <si>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</si>
  <si>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</si>
  <si>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</si>
  <si>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</si>
  <si>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</si>
  <si>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</si>
  <si>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</si>
  <si>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</si>
  <si>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</si>
  <si>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</si>
  <si>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</si>
  <si>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</si>
  <si>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</si>
  <si>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</si>
  <si>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</si>
  <si>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</si>
  <si>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</si>
  <si>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</si>
  <si>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</si>
  <si>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</si>
  <si>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</si>
  <si>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</si>
  <si>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</si>
  <si>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</si>
  <si>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</si>
  <si>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</si>
  <si>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</si>
  <si>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</si>
  <si>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</si>
  <si>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</si>
  <si>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</si>
  <si>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</si>
  <si>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</si>
  <si>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</si>
  <si>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</si>
  <si>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</si>
  <si>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</si>
  <si>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</si>
  <si>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</si>
  <si>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</si>
  <si>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</si>
  <si>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</si>
  <si>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</si>
  <si>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</si>
  <si>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</si>
  <si>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</si>
  <si>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</si>
  <si>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</si>
  <si>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</si>
  <si>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</si>
  <si>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</si>
  <si>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</si>
  <si>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</si>
  <si>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</si>
  <si>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</si>
  <si>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</si>
  <si>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</si>
  <si>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</si>
  <si>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</si>
  <si>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</si>
  <si>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</si>
  <si>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</si>
  <si>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</si>
  <si>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</si>
  <si>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</si>
  <si>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</si>
  <si>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</si>
  <si>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</si>
  <si>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</si>
  <si>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</si>
  <si>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</si>
  <si>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</si>
  <si>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</si>
  <si>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</si>
  <si>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</si>
  <si>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</si>
  <si>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</si>
  <si>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</si>
  <si>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</si>
  <si>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</si>
  <si>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</si>
  <si>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</si>
  <si>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</si>
  <si>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</si>
  <si>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</si>
  <si>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</si>
  <si>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</si>
  <si>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</si>
  <si>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</si>
  <si>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</si>
  <si>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</si>
  <si>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</si>
  <si>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</si>
  <si>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</si>
  <si>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</si>
  <si>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</si>
  <si>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</si>
  <si>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</si>
  <si>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</si>
  <si>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</si>
  <si>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</si>
  <si>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</si>
  <si>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</si>
  <si>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</si>
  <si>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</si>
  <si>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</si>
  <si>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</si>
  <si>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</si>
  <si>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</si>
  <si>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</si>
  <si>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</si>
  <si>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</si>
  <si>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</si>
  <si>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</si>
  <si>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</si>
  <si>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</si>
  <si>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</si>
  <si>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</si>
  <si>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</si>
  <si>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</si>
  <si>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</si>
  <si>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</si>
  <si>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</si>
  <si>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</si>
  <si>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</si>
  <si>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</si>
  <si>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</si>
  <si>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</si>
  <si>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</si>
  <si>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</si>
  <si>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</si>
  <si>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</si>
  <si>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</si>
  <si>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</si>
  <si>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</si>
  <si>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</si>
  <si>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</si>
  <si>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</si>
  <si>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</si>
  <si>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</si>
  <si>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</si>
  <si>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</si>
  <si>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</si>
  <si>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</si>
  <si>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</si>
  <si>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</si>
  <si>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</si>
  <si>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</si>
  <si>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</si>
  <si>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</si>
  <si>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</si>
  <si>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</si>
  <si>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</si>
  <si>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</si>
  <si>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</si>
  <si>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</si>
  <si>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</si>
  <si>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</si>
  <si>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</si>
  <si>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</si>
  <si>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</si>
  <si>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</si>
  <si>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</si>
  <si>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</si>
  <si>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</si>
  <si>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</si>
  <si>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</si>
  <si>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</si>
  <si>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</si>
  <si>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</si>
  <si>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</si>
  <si>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</si>
  <si>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</si>
  <si>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</si>
  <si>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</si>
  <si>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</si>
  <si>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</si>
  <si>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</si>
  <si>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</si>
  <si>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</si>
  <si>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</si>
  <si>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</si>
  <si>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</si>
  <si>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</si>
  <si>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</si>
  <si>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</si>
  <si>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</si>
  <si>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</si>
  <si>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</si>
  <si>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</si>
  <si>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</si>
  <si>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</si>
  <si>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</si>
  <si>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</si>
  <si>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</si>
  <si>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</si>
  <si>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</si>
  <si>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</si>
  <si>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</si>
  <si>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</si>
  <si>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</si>
  <si>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</si>
  <si>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</si>
  <si>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</si>
  <si>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</si>
  <si>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</si>
  <si>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</si>
  <si>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</si>
  <si>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</si>
  <si>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</si>
  <si>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</si>
  <si>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</si>
  <si>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</si>
  <si>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</si>
  <si>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</si>
  <si>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</si>
  <si>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</si>
  <si>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</si>
  <si>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</si>
  <si>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</si>
  <si>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</si>
  <si>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</si>
  <si>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</si>
  <si>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</si>
  <si>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</si>
  <si>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</si>
  <si>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</si>
  <si>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</si>
  <si>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</si>
  <si>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</si>
  <si>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</si>
  <si>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</si>
  <si>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</si>
  <si>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</si>
  <si>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</si>
  <si>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</si>
  <si>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</si>
  <si>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</si>
  <si>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</si>
  <si>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</si>
  <si>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</si>
  <si>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</si>
  <si>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</si>
  <si>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</si>
  <si>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</si>
  <si>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</si>
  <si>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</si>
  <si>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</si>
  <si>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</si>
  <si>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</si>
  <si>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</si>
  <si>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</si>
  <si>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</si>
  <si>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</si>
  <si>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</si>
  <si>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</si>
  <si>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</si>
  <si>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</si>
  <si>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</si>
  <si>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</si>
  <si>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</si>
  <si>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</si>
  <si>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</si>
  <si>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</si>
  <si>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</si>
  <si>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</si>
  <si>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</si>
  <si>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</si>
  <si>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</si>
  <si>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</si>
  <si>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</si>
  <si>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</si>
  <si>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</si>
  <si>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</si>
  <si>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</si>
  <si>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</si>
  <si>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</si>
  <si>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</si>
  <si>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</si>
  <si>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</si>
  <si>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</si>
  <si>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</si>
  <si>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</si>
  <si>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</si>
  <si>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</si>
  <si>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</si>
  <si>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</si>
  <si>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</si>
  <si>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</si>
  <si>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</si>
  <si>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</si>
  <si>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</si>
  <si>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</si>
  <si>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</si>
  <si>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</si>
  <si>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</si>
  <si>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</si>
  <si>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</si>
  <si>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</si>
  <si>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</si>
  <si>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</si>
  <si>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</si>
  <si>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</si>
  <si>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</si>
  <si>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</si>
  <si>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</si>
  <si>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</si>
  <si>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</si>
  <si>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</si>
  <si>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</si>
  <si>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</si>
  <si>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</si>
  <si>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</si>
  <si>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</si>
  <si>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</si>
  <si>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</si>
  <si>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</si>
  <si>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</si>
  <si>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</si>
  <si>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</si>
  <si>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</si>
  <si>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</si>
  <si>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</si>
  <si>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</si>
  <si>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</si>
  <si>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</si>
  <si>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</si>
  <si>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</si>
  <si>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</si>
  <si>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</si>
  <si>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</si>
  <si>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</si>
  <si>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</si>
  <si>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</si>
  <si>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</si>
  <si>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</si>
  <si>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</si>
  <si>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</si>
  <si>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</si>
  <si>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</si>
  <si>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</si>
  <si>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</si>
  <si>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</si>
  <si>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</si>
  <si>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</si>
  <si>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</si>
  <si>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</si>
  <si>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</si>
  <si>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</si>
  <si>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</si>
  <si>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</si>
  <si>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</si>
  <si>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</si>
  <si>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</si>
  <si>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</si>
  <si>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</si>
  <si>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</si>
  <si>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</si>
  <si>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</si>
  <si>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</si>
  <si>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</si>
  <si>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</si>
  <si>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</si>
  <si>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</si>
  <si>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</si>
  <si>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</si>
  <si>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</si>
  <si>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</si>
  <si>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</si>
  <si>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</si>
  <si>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</si>
  <si>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</si>
  <si>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</si>
  <si>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</si>
  <si>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</si>
  <si>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</si>
  <si>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</si>
  <si>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</si>
  <si>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</si>
  <si>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</si>
  <si>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</si>
  <si>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</si>
  <si>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</si>
  <si>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</si>
  <si>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</si>
  <si>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</si>
  <si>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</si>
  <si>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</si>
  <si>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</si>
  <si>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</si>
  <si>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</si>
  <si>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</si>
  <si>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</si>
  <si>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</si>
  <si>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</si>
  <si>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</si>
  <si>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</si>
  <si>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</si>
  <si>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</si>
  <si>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</si>
  <si>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</si>
  <si>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</si>
  <si>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</si>
  <si>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</si>
  <si>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</si>
  <si>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</si>
  <si>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</si>
  <si>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</si>
  <si>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</si>
  <si>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</si>
  <si>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</si>
  <si>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</si>
  <si>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</si>
  <si>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</si>
  <si>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</si>
  <si>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</si>
  <si>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</si>
  <si>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</si>
  <si>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</si>
  <si>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</si>
  <si>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</si>
  <si>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</si>
  <si>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</si>
  <si>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</si>
  <si>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</si>
  <si>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</si>
  <si>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</si>
  <si>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</si>
  <si>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</si>
  <si>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</si>
  <si>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</si>
  <si>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</si>
  <si>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</si>
  <si>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</si>
  <si>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</si>
  <si>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</si>
  <si>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</si>
  <si>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</si>
  <si>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</si>
  <si>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</si>
  <si>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</si>
  <si>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</si>
  <si>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</si>
  <si>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</si>
  <si>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</si>
  <si>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</si>
  <si>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</si>
  <si>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</si>
  <si>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</si>
  <si>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</si>
  <si>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</si>
  <si>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</si>
  <si>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</si>
  <si>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</si>
  <si>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</si>
  <si>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</si>
  <si>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</si>
  <si>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</si>
  <si>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</si>
  <si>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</si>
  <si>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</si>
  <si>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</si>
  <si>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</si>
  <si>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</si>
  <si>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</si>
  <si>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</si>
  <si>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</si>
  <si>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</si>
  <si>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</si>
  <si>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</si>
  <si>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</si>
  <si>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</si>
  <si>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</si>
  <si>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</si>
  <si>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</si>
  <si>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</si>
  <si>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</si>
  <si>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</si>
  <si>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</si>
  <si>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</si>
  <si>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</si>
  <si>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</si>
  <si>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</si>
  <si>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</si>
  <si>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</si>
  <si>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</si>
  <si>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</si>
  <si>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</si>
  <si>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</si>
  <si>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</si>
  <si>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</si>
  <si>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</si>
  <si>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</si>
  <si>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</si>
  <si>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</si>
  <si>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</si>
  <si>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</si>
  <si>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</si>
  <si>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</si>
  <si>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</si>
  <si>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</si>
  <si>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</si>
  <si>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</si>
  <si>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</si>
  <si>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</si>
  <si>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</si>
  <si>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</si>
  <si>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</si>
  <si>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</si>
  <si>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</si>
  <si>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</si>
  <si>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</si>
  <si>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</si>
  <si>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</si>
  <si>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</si>
  <si>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</si>
  <si>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</si>
  <si>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</si>
  <si>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</si>
  <si>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</si>
  <si>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</si>
  <si>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</si>
  <si>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</si>
  <si>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</si>
  <si>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</si>
  <si>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</si>
  <si>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</si>
  <si>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</si>
  <si>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</si>
  <si>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</si>
  <si>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</si>
  <si>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</si>
  <si>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</si>
  <si>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</si>
  <si>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</si>
  <si>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</si>
  <si>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</si>
  <si>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</si>
  <si>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</si>
  <si>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</si>
  <si>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</si>
  <si>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</si>
  <si>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</si>
  <si>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</si>
  <si>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</si>
  <si>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</si>
  <si>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</si>
  <si>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</si>
  <si>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</si>
  <si>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</si>
  <si>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</si>
  <si>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</si>
  <si>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</si>
  <si>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</si>
  <si>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</si>
  <si>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</si>
  <si>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</si>
  <si>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</si>
  <si>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</si>
  <si>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</si>
  <si>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</si>
  <si>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</si>
  <si>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</si>
  <si>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</si>
  <si>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</si>
  <si>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</si>
  <si>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</si>
  <si>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</si>
  <si>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</si>
  <si>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</si>
  <si>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</si>
  <si>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</si>
  <si>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</si>
  <si>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</si>
  <si>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</si>
  <si>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</si>
  <si>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</si>
  <si>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</si>
  <si>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</si>
  <si>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</si>
  <si>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</si>
  <si>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</si>
  <si>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</si>
  <si>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</si>
  <si>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</si>
  <si>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</si>
  <si>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</si>
  <si>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</si>
  <si>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</si>
  <si>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</si>
  <si>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</si>
  <si>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</si>
  <si>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</si>
  <si>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</si>
  <si>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</si>
  <si>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</si>
  <si>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</si>
  <si>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</si>
  <si>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</si>
  <si>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</si>
  <si>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</si>
  <si>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</si>
  <si>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</si>
  <si>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</si>
  <si>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</si>
  <si>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</si>
  <si>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</si>
  <si>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</si>
  <si>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</si>
  <si>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</si>
  <si>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</si>
  <si>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</si>
  <si>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</si>
  <si>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</si>
  <si>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</si>
  <si>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</si>
  <si>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</si>
  <si>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</si>
  <si>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</si>
  <si>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</si>
  <si>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</si>
  <si>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</si>
  <si>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</si>
  <si>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</si>
  <si>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</si>
  <si>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</si>
  <si>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</si>
  <si>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</si>
  <si>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</si>
  <si>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</si>
  <si>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</si>
  <si>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</si>
  <si>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</si>
  <si>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</si>
  <si>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</si>
  <si>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</si>
  <si>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</si>
  <si>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</si>
  <si>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</si>
  <si>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</si>
  <si>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</si>
  <si>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</si>
  <si>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</si>
  <si>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</si>
  <si>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</si>
  <si>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</si>
  <si>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</si>
  <si>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</si>
  <si>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</si>
  <si>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</si>
  <si>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</si>
  <si>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</si>
  <si>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</si>
  <si>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</si>
  <si>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</si>
  <si>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</si>
  <si>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</si>
  <si>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</si>
  <si>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</si>
  <si>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</si>
  <si>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</si>
  <si>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</si>
  <si>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</si>
  <si>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</si>
  <si>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</si>
  <si>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</si>
  <si>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</si>
  <si>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</si>
  <si>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</si>
  <si>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</si>
  <si>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</si>
  <si>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</si>
  <si>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</si>
  <si>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</si>
  <si>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</si>
  <si>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</si>
  <si>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</si>
  <si>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</si>
  <si>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</si>
  <si>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</si>
  <si>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</si>
  <si>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</si>
  <si>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</si>
  <si>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</si>
  <si>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</si>
  <si>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</si>
  <si>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</si>
  <si>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</si>
  <si>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</si>
  <si>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</si>
  <si>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</si>
  <si>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</si>
  <si>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</si>
  <si>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</si>
  <si>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</si>
  <si>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</si>
  <si>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</si>
  <si>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</si>
  <si>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</si>
  <si>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</si>
  <si>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</si>
  <si>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</si>
  <si>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</si>
  <si>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</si>
  <si>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</si>
  <si>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</si>
  <si>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</si>
  <si>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</si>
  <si>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</si>
  <si>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</si>
  <si>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</si>
  <si>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</si>
  <si>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</si>
  <si>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</si>
  <si>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</si>
  <si>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</si>
  <si>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</si>
  <si>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</si>
  <si>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</si>
  <si>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</si>
  <si>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</si>
  <si>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</si>
  <si>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</si>
  <si>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</si>
  <si>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</si>
  <si>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</si>
  <si>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</si>
  <si>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</si>
  <si>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</si>
  <si>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</si>
  <si>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</si>
  <si>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</si>
  <si>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</si>
  <si>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</si>
  <si>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</si>
  <si>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</si>
  <si>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</si>
  <si>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</si>
  <si>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</si>
  <si>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</si>
  <si>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</si>
  <si>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</si>
  <si>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</si>
  <si>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</si>
  <si>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</si>
  <si>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</si>
  <si>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</si>
  <si>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</si>
  <si>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</si>
  <si>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</si>
  <si>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</si>
  <si>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</si>
  <si>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</si>
  <si>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</si>
  <si>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</si>
  <si>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</si>
  <si>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</si>
  <si>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</si>
  <si>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</si>
  <si>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</si>
  <si>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</si>
  <si>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</si>
  <si>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</si>
  <si>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</si>
  <si>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</si>
  <si>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</si>
  <si>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</si>
  <si>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</si>
  <si>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</si>
  <si>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</si>
  <si>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</si>
  <si>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</si>
  <si>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</si>
  <si>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</si>
  <si>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</si>
  <si>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</si>
  <si>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</si>
  <si>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</si>
  <si>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</si>
  <si>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</si>
  <si>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</si>
  <si>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</si>
  <si>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</si>
  <si>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</si>
  <si>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</si>
  <si>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</si>
  <si>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</si>
  <si>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</si>
  <si>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</si>
  <si>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</si>
  <si>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</si>
  <si>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</si>
  <si>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</si>
  <si>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</si>
  <si>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</si>
  <si>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</si>
  <si>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</si>
  <si>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</si>
  <si>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</si>
  <si>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</si>
  <si>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</si>
  <si>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</si>
  <si>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</si>
  <si>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</si>
  <si>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</si>
  <si>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</si>
  <si>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</si>
  <si>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</si>
  <si>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</si>
  <si>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</si>
  <si>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</si>
  <si>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</si>
  <si>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</si>
  <si>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</si>
  <si>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</si>
  <si>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</si>
  <si>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</si>
  <si>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</si>
  <si>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</si>
  <si>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</si>
  <si>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</si>
  <si>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</si>
  <si>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</si>
  <si>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</si>
  <si>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</si>
  <si>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</si>
  <si>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</si>
  <si>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</si>
  <si>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</si>
  <si>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</si>
  <si>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</si>
  <si>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</si>
  <si>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</si>
  <si>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</si>
  <si>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</si>
  <si>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</si>
  <si>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</si>
  <si>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</si>
  <si>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</si>
  <si>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</si>
  <si>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</si>
  <si>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</si>
  <si>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</si>
  <si>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</si>
  <si>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</si>
  <si>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</si>
  <si>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</si>
  <si>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</si>
  <si>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</si>
  <si>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</si>
  <si>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</si>
  <si>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</si>
  <si>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</si>
  <si>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</si>
  <si>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</si>
  <si>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</si>
  <si>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</si>
  <si>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</si>
  <si>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</si>
  <si>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</si>
  <si>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</si>
  <si>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</si>
  <si>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</si>
  <si>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</si>
  <si>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</si>
  <si>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</si>
  <si>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</si>
  <si>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</si>
  <si>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</si>
  <si>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</si>
  <si>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</si>
  <si>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</si>
  <si>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</si>
  <si>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</si>
  <si>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</si>
  <si>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</si>
  <si>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</si>
  <si>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</si>
  <si>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</si>
  <si>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</si>
  <si>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</si>
  <si>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</si>
  <si>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</si>
  <si>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</si>
  <si>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</si>
  <si>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</si>
  <si>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</si>
  <si>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</si>
  <si>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</si>
  <si>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</si>
  <si>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</si>
  <si>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</si>
  <si>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</si>
  <si>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</si>
  <si>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</si>
  <si>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</si>
  <si>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</si>
  <si>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</si>
  <si>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</si>
  <si>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</si>
  <si>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</si>
  <si>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</si>
  <si>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</si>
  <si>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</si>
  <si>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</si>
  <si>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</si>
  <si>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</si>
  <si>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</si>
  <si>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</si>
  <si>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</si>
  <si>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</si>
  <si>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</si>
  <si>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</si>
  <si>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</si>
  <si>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</si>
  <si>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</si>
  <si>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</si>
  <si>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</si>
  <si>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</si>
  <si>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</si>
  <si>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</si>
  <si>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</si>
  <si>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</si>
  <si>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</si>
  <si>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</si>
  <si>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</si>
  <si>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</si>
  <si>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</si>
  <si>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</si>
  <si>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</si>
  <si>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</si>
  <si>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</si>
  <si>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</si>
  <si>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</si>
  <si>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</si>
  <si>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</si>
  <si>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</si>
  <si>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</si>
  <si>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</si>
  <si>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</si>
  <si>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</si>
  <si>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</si>
  <si>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</si>
  <si>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</si>
  <si>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</si>
  <si>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</si>
  <si>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</si>
  <si>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</si>
  <si>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</si>
  <si>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</si>
  <si>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</si>
  <si>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</si>
  <si>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</si>
  <si>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</si>
  <si>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</si>
  <si>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</si>
  <si>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</si>
  <si>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</si>
  <si>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</si>
  <si>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</si>
  <si>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</si>
  <si>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</si>
  <si>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</si>
  <si>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</si>
  <si>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</si>
  <si>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</si>
  <si>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</si>
  <si>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</si>
  <si>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</si>
  <si>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</si>
  <si>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</si>
  <si>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</si>
  <si>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</si>
  <si>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</si>
  <si>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</si>
  <si>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</si>
  <si>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</si>
  <si>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</si>
  <si>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</si>
  <si>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</si>
  <si>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</si>
  <si>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</si>
  <si>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</si>
  <si>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</si>
  <si>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</si>
  <si>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</si>
  <si>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</si>
  <si>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</si>
  <si>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</si>
  <si>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</si>
  <si>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</si>
  <si>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</si>
  <si>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</si>
  <si>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</si>
  <si>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</si>
  <si>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</si>
  <si>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</si>
  <si>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</si>
  <si>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</si>
  <si>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</si>
  <si>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</si>
  <si>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</si>
  <si>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</si>
  <si>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</si>
  <si>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</si>
  <si>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</si>
  <si>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</si>
  <si>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</si>
  <si>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</si>
  <si>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</si>
  <si>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</si>
  <si>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</si>
  <si>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</si>
  <si>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</si>
  <si>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</si>
  <si>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</si>
  <si>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</si>
  <si>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</si>
  <si>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</si>
  <si>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</si>
  <si>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</si>
  <si>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</si>
  <si>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</si>
  <si>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</si>
  <si>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</si>
  <si>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</si>
  <si>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</si>
  <si>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</si>
  <si>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</si>
  <si>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</si>
  <si>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</si>
  <si>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</si>
  <si>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</si>
  <si>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</si>
  <si>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</si>
  <si>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</si>
  <si>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</si>
  <si>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</si>
  <si>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</si>
  <si>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</si>
  <si>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</si>
  <si>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</si>
  <si>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</si>
  <si>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</si>
  <si>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</si>
  <si>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</si>
  <si>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</si>
  <si>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</si>
  <si>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</si>
  <si>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</si>
  <si>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</si>
  <si>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</si>
  <si>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</si>
  <si>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</si>
  <si>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</si>
  <si>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</si>
  <si>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</si>
  <si>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</si>
  <si>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</si>
  <si>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</si>
  <si>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</si>
  <si>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</si>
  <si>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</si>
  <si>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</si>
  <si>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</si>
  <si>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</si>
  <si>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</si>
  <si>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</si>
  <si>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</si>
  <si>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</si>
  <si>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</si>
  <si>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</si>
  <si>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</si>
  <si>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</si>
  <si>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</si>
  <si>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</si>
  <si>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</si>
  <si>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</si>
  <si>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</si>
  <si>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</si>
  <si>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</si>
  <si>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</si>
  <si>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</si>
  <si>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</si>
  <si>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</si>
  <si>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</si>
  <si>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</si>
  <si>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</si>
  <si>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</si>
  <si>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</si>
  <si>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</si>
  <si>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</si>
  <si>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</si>
  <si>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</si>
  <si>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</si>
  <si>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</si>
  <si>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</si>
  <si>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</si>
  <si>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</si>
  <si>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</si>
  <si>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</si>
  <si>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</si>
  <si>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</si>
  <si>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</si>
  <si>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</si>
  <si>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</si>
  <si>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</si>
  <si>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</si>
  <si>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</si>
  <si>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</si>
  <si>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</si>
  <si>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</si>
  <si>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</si>
  <si>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</si>
  <si>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</si>
  <si>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</si>
  <si>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</si>
  <si>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</si>
  <si>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</si>
  <si>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</si>
  <si>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</si>
  <si>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</si>
  <si>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</si>
  <si>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</si>
  <si>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</si>
  <si>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</si>
  <si>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</si>
  <si>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</si>
  <si>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</si>
  <si>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</si>
  <si>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</si>
  <si>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</si>
  <si>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</si>
  <si>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</si>
  <si>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</si>
  <si>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</si>
  <si>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</si>
  <si>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</si>
  <si>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</si>
  <si>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</si>
  <si>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</si>
  <si>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</si>
  <si>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</si>
  <si>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</si>
  <si>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</si>
  <si>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</si>
  <si>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</si>
  <si>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</si>
  <si>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</si>
  <si>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</si>
  <si>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</si>
  <si>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</si>
  <si>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</si>
  <si>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</si>
  <si>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</si>
  <si>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</si>
  <si>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</si>
  <si>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</si>
  <si>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</si>
  <si>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</si>
  <si>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</si>
  <si>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</si>
  <si>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</si>
  <si>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</si>
  <si>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</si>
  <si>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</si>
  <si>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</si>
  <si>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</si>
  <si>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</si>
  <si>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</si>
  <si>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</si>
  <si>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</si>
  <si>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</si>
  <si>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</si>
  <si>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</si>
  <si>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</si>
  <si>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</si>
  <si>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</si>
  <si>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</si>
  <si>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</si>
  <si>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</si>
  <si>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</si>
  <si>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</si>
  <si>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</si>
  <si>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</si>
  <si>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</si>
  <si>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</si>
  <si>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</si>
  <si>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</si>
  <si>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</si>
  <si>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</si>
  <si>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</si>
  <si>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</si>
  <si>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</si>
  <si>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</si>
  <si>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</si>
  <si>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</si>
  <si>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</si>
  <si>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</si>
  <si>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</si>
  <si>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</si>
  <si>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</si>
  <si>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</si>
  <si>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</si>
  <si>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</si>
  <si>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</si>
  <si>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</si>
  <si>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</si>
  <si>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</si>
  <si>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</si>
  <si>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</si>
  <si>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</si>
  <si>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</si>
  <si>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</si>
  <si>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</si>
  <si>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</si>
  <si>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</si>
  <si>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</si>
  <si>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</si>
  <si>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</si>
  <si>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</si>
  <si>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</si>
  <si>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</si>
  <si>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</si>
  <si>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</si>
  <si>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</si>
  <si>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</si>
  <si>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</si>
  <si>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</si>
  <si>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</si>
  <si>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</si>
  <si>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</si>
  <si>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</si>
  <si>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</si>
  <si>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</si>
  <si>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</si>
  <si>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</si>
  <si>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</si>
  <si>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</si>
  <si>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</si>
  <si>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</si>
  <si>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</si>
  <si>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</si>
  <si>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</si>
  <si>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</si>
  <si>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</si>
  <si>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</si>
  <si>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</si>
  <si>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</si>
  <si>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</si>
  <si>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</si>
  <si>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</si>
  <si>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</si>
  <si>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</si>
  <si>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</si>
  <si>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</si>
  <si>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</si>
  <si>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</si>
  <si>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</si>
  <si>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</si>
  <si>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</si>
  <si>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</si>
  <si>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</si>
  <si>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</si>
  <si>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</si>
  <si>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</si>
  <si>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</si>
  <si>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</si>
  <si>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</si>
  <si>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</si>
  <si>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</si>
  <si>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</si>
  <si>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</si>
  <si>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</si>
  <si>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</si>
  <si>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</si>
  <si>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</si>
  <si>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</si>
  <si>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</si>
  <si>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</si>
  <si>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</si>
  <si>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</si>
  <si>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</si>
  <si>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</si>
  <si>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</si>
  <si>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</si>
  <si>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</si>
  <si>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</si>
  <si>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</si>
  <si>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</si>
  <si>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</si>
  <si>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</si>
  <si>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</si>
  <si>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</si>
  <si>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</si>
  <si>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</si>
  <si>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</si>
  <si>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</si>
  <si>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</si>
  <si>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</si>
  <si>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</si>
  <si>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</si>
  <si>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</si>
  <si>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</si>
  <si>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</si>
  <si>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</si>
  <si>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</si>
  <si>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</si>
  <si>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</si>
  <si>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</si>
  <si>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</si>
  <si>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</si>
  <si>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</si>
  <si>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</si>
  <si>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</si>
  <si>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</si>
  <si>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</si>
  <si>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</si>
  <si>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</si>
  <si>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</si>
  <si>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</si>
  <si>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</si>
  <si>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</si>
  <si>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</si>
  <si>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</si>
  <si>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</si>
  <si>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</si>
  <si>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</si>
  <si>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</si>
  <si>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</si>
  <si>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</si>
  <si>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</si>
  <si>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</si>
  <si>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</si>
  <si>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</si>
  <si>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</si>
  <si>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</si>
  <si>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</si>
  <si>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</si>
  <si>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</si>
  <si>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</si>
  <si>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</si>
  <si>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</si>
  <si>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</si>
  <si>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</si>
  <si>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</si>
  <si>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</si>
  <si>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</si>
  <si>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</si>
  <si>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</si>
  <si>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</si>
  <si>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</si>
  <si>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</si>
  <si>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</si>
  <si>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</si>
  <si>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</si>
  <si>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</si>
  <si>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</si>
  <si>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</si>
  <si>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</si>
  <si>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</si>
  <si>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</si>
  <si>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</si>
  <si>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</si>
  <si>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</si>
  <si>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</si>
  <si>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</si>
  <si>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</si>
  <si>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</si>
  <si>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</si>
  <si>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</si>
  <si>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</si>
  <si>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</si>
  <si>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</si>
  <si>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</si>
  <si>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</si>
  <si>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</si>
  <si>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</si>
  <si>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</si>
  <si>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</si>
  <si>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</si>
  <si>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</si>
  <si>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</si>
  <si>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</si>
  <si>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</si>
  <si>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</si>
  <si>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</si>
  <si>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</si>
  <si>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</si>
  <si>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</si>
  <si>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</si>
  <si>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</si>
  <si>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</si>
  <si>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</si>
  <si>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</si>
  <si>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</si>
  <si>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</si>
  <si>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</si>
  <si>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</si>
  <si>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</si>
  <si>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</si>
  <si>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</si>
  <si>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</si>
  <si>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</si>
  <si>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</si>
  <si>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</si>
  <si>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</si>
  <si>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</si>
  <si>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</si>
  <si>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</si>
  <si>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</si>
  <si>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</si>
  <si>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</si>
  <si>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</si>
  <si>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</si>
  <si>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</si>
  <si>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</si>
  <si>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</si>
  <si>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</si>
  <si>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</si>
  <si>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</si>
  <si>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</si>
  <si>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</si>
  <si>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</si>
  <si>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</si>
  <si>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</si>
  <si>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</si>
  <si>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</si>
  <si>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</si>
  <si>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</si>
  <si>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</si>
  <si>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</si>
  <si>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</si>
  <si>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</si>
  <si>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</si>
  <si>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</si>
  <si>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</si>
  <si>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</si>
  <si>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</si>
  <si>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</si>
  <si>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</si>
  <si>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</si>
  <si>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</si>
  <si>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</si>
  <si>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</si>
  <si>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</si>
  <si>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</si>
  <si>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</si>
  <si>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</si>
  <si>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</si>
  <si>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</si>
  <si>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</si>
  <si>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</si>
  <si>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</si>
  <si>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</si>
  <si>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</si>
  <si>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</si>
  <si>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</si>
  <si>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</si>
  <si>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</si>
  <si>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</si>
  <si>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</si>
  <si>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</si>
  <si>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</si>
  <si>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</si>
  <si>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</si>
  <si>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</si>
  <si>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</si>
  <si>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</si>
  <si>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</si>
  <si>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</si>
  <si>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</si>
  <si>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</si>
  <si>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</si>
  <si>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</si>
  <si>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</si>
  <si>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</si>
  <si>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</si>
  <si>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</si>
  <si>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</si>
  <si>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</si>
  <si>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</si>
  <si>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</si>
  <si>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</si>
  <si>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</si>
  <si>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</si>
  <si>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</si>
  <si>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</si>
  <si>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</si>
  <si>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</si>
  <si>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</si>
  <si>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</si>
  <si>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</si>
  <si>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</si>
  <si>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</si>
  <si>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</si>
  <si>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</si>
  <si>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</si>
  <si>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</si>
  <si>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</si>
  <si>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</si>
  <si>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</si>
  <si>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</si>
  <si>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</si>
  <si>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</si>
  <si>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</si>
  <si>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</si>
  <si>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</si>
  <si>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</si>
  <si>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</si>
  <si>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</si>
  <si>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</si>
  <si>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</si>
  <si>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</si>
  <si>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</si>
  <si>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</si>
  <si>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</si>
  <si>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</si>
  <si>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</si>
  <si>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</si>
  <si>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</si>
  <si>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</si>
  <si>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</si>
  <si>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</si>
  <si>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</si>
  <si>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</si>
  <si>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</si>
  <si>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</si>
  <si>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</si>
  <si>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</si>
  <si>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</si>
  <si>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</si>
  <si>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</si>
  <si>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</si>
  <si>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</si>
  <si>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</si>
  <si>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</si>
  <si>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</si>
  <si>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</si>
  <si>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</si>
  <si>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</si>
  <si>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</si>
  <si>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</si>
  <si>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</si>
  <si>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</si>
  <si>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</si>
  <si>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</si>
  <si>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</si>
  <si>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</si>
  <si>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</si>
  <si>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</si>
  <si>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</si>
  <si>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</si>
  <si>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</si>
  <si>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</si>
  <si>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</si>
  <si>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</si>
  <si>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</si>
  <si>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</si>
  <si>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</si>
  <si>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</si>
  <si>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</si>
  <si>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</si>
  <si>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</si>
  <si>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</si>
  <si>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</si>
  <si>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</si>
  <si>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</si>
  <si>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</si>
  <si>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</si>
  <si>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</si>
  <si>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</si>
  <si>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</si>
  <si>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</si>
  <si>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</si>
  <si>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</si>
  <si>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</si>
  <si>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</si>
  <si>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</si>
  <si>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</si>
  <si>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</si>
  <si>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</si>
  <si>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</si>
  <si>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</si>
  <si>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</si>
  <si>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</si>
  <si>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</si>
  <si>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</si>
  <si>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</si>
  <si>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</si>
  <si>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</si>
  <si>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</si>
  <si>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</si>
  <si>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</si>
  <si>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</si>
  <si>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</si>
  <si>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</si>
  <si>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</si>
  <si>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</si>
  <si>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</si>
  <si>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</si>
  <si>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</si>
  <si>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</si>
  <si>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</si>
  <si>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</si>
  <si>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</si>
  <si>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</si>
  <si>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</si>
  <si>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</si>
  <si>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</si>
  <si>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</si>
  <si>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</si>
  <si>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</si>
  <si>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</si>
  <si>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</si>
  <si>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</si>
  <si>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</si>
  <si>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</si>
  <si>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</si>
  <si>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</si>
  <si>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</si>
  <si>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</si>
  <si>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</si>
  <si>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</si>
  <si>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</si>
  <si>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</si>
  <si>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</si>
  <si>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</si>
  <si>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</si>
  <si>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</si>
  <si>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</si>
  <si>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</si>
  <si>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</si>
  <si>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</si>
  <si>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</si>
  <si>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</si>
  <si>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</si>
  <si>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</si>
  <si>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</si>
  <si>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</si>
  <si>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</si>
  <si>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</si>
  <si>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</si>
  <si>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</si>
  <si>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</si>
  <si>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</si>
  <si>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</si>
  <si>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</si>
  <si>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</si>
  <si>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</si>
  <si>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</si>
  <si>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</si>
  <si>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</si>
  <si>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</si>
  <si>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</si>
  <si>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</si>
  <si>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</si>
  <si>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</si>
  <si>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</si>
  <si>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</si>
  <si>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</si>
  <si>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</si>
  <si>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</si>
  <si>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</si>
  <si>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</si>
  <si>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</si>
  <si>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</si>
  <si>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</si>
  <si>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</si>
  <si>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</si>
  <si>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</si>
  <si>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</si>
  <si>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</si>
  <si>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</si>
  <si>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</si>
  <si>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</si>
  <si>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</si>
  <si>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</si>
  <si>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</si>
  <si>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</si>
  <si>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</si>
  <si>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</si>
  <si>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</si>
  <si>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</si>
  <si>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</si>
  <si>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</si>
  <si>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</si>
  <si>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</si>
  <si>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</si>
  <si>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</si>
  <si>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</si>
  <si>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</si>
  <si>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</si>
  <si>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</si>
  <si>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</si>
  <si>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</si>
  <si>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</si>
  <si>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</si>
  <si>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</si>
  <si>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</si>
  <si>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</si>
  <si>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</si>
  <si>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</si>
  <si>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</si>
  <si>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</si>
  <si>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</si>
  <si>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</si>
  <si>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</si>
  <si>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</si>
  <si>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</si>
  <si>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</si>
  <si>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</si>
  <si>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</si>
  <si>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</si>
  <si>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</si>
  <si>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</si>
  <si>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</si>
  <si>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</si>
  <si>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</si>
  <si>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</si>
  <si>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</si>
  <si>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</si>
  <si>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</si>
  <si>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</si>
  <si>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</si>
  <si>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</si>
  <si>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</si>
  <si>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</si>
  <si>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</si>
  <si>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</si>
  <si>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</si>
  <si>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</si>
  <si>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</si>
  <si>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</si>
  <si>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</si>
  <si>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</si>
  <si>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</si>
  <si>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</si>
  <si>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</si>
  <si>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</si>
  <si>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</si>
  <si>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</si>
  <si>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</si>
  <si>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</si>
  <si>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</si>
  <si>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</si>
  <si>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</si>
  <si>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</si>
  <si>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</si>
  <si>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</si>
  <si>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</si>
  <si>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</si>
  <si>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</si>
  <si>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</si>
  <si>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</si>
  <si>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</si>
  <si>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</si>
  <si>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</si>
  <si>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</si>
  <si>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</si>
  <si>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</si>
  <si>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</si>
  <si>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</si>
  <si>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</si>
  <si>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</si>
  <si>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</si>
  <si>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</si>
  <si>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</si>
  <si>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</si>
  <si>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</si>
  <si>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</si>
  <si>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</si>
  <si>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</si>
  <si>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</si>
  <si>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</si>
  <si>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</si>
  <si>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</si>
  <si>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</si>
  <si>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</si>
  <si>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</si>
  <si>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</si>
  <si>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</si>
  <si>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</si>
  <si>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</si>
  <si>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</si>
  <si>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</si>
  <si>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</si>
  <si>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</si>
  <si>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</si>
  <si>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</si>
  <si>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</si>
  <si>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</si>
  <si>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</si>
  <si>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</si>
  <si>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</si>
  <si>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</si>
  <si>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</si>
  <si>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</si>
  <si>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</si>
  <si>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</si>
  <si>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</si>
  <si>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</si>
  <si>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</si>
  <si>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</si>
  <si>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</si>
  <si>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</si>
  <si>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</si>
  <si>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</si>
  <si>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</si>
  <si>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</si>
  <si>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</si>
  <si>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</si>
  <si>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</si>
  <si>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</si>
  <si>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</si>
  <si>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</si>
  <si>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</si>
  <si>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</si>
  <si>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</si>
  <si>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</si>
  <si>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</si>
  <si>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</si>
  <si>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</si>
  <si>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</si>
  <si>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</si>
  <si>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</si>
  <si>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</si>
  <si>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</si>
  <si>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</si>
  <si>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</si>
  <si>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</si>
  <si>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</si>
  <si>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</si>
  <si>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</si>
  <si>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</si>
  <si>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</si>
  <si>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</si>
  <si>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</si>
  <si>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</si>
  <si>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</si>
  <si>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</si>
  <si>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</si>
  <si>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</si>
  <si>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</si>
  <si>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</si>
  <si>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</si>
  <si>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</si>
  <si>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</si>
  <si>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</si>
  <si>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</si>
  <si>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</si>
  <si>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</si>
  <si>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</si>
  <si>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</si>
  <si>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</si>
  <si>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</si>
  <si>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</si>
  <si>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</si>
  <si>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</si>
  <si>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</si>
  <si>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</si>
  <si>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</si>
  <si>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</si>
  <si>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</si>
  <si>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</si>
  <si>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</si>
  <si>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</si>
  <si>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</si>
  <si>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</si>
  <si>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</si>
  <si>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</si>
  <si>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</si>
  <si>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</si>
  <si>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</si>
  <si>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</si>
  <si>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</si>
  <si>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</si>
  <si>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</si>
  <si>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</si>
  <si>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</si>
  <si>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</si>
  <si>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</si>
  <si>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</si>
  <si>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</si>
  <si>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</si>
  <si>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</si>
  <si>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</si>
  <si>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</si>
  <si>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</si>
  <si>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</si>
  <si>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</si>
  <si>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</si>
  <si>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</si>
  <si>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</si>
  <si>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</si>
  <si>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</si>
  <si>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</si>
  <si>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</si>
  <si>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</si>
  <si>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</si>
  <si>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</si>
  <si>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</si>
  <si>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</si>
  <si>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</si>
  <si>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</si>
  <si>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</si>
  <si>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</si>
  <si>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</si>
  <si>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</si>
  <si>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</si>
  <si>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</si>
  <si>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</si>
  <si>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</si>
  <si>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</si>
  <si>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</si>
  <si>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</si>
  <si>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</si>
  <si>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</si>
  <si>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</si>
  <si>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</si>
  <si>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</si>
  <si>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</si>
  <si>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</si>
  <si>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</si>
  <si>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</si>
  <si>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</si>
  <si>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</si>
  <si>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</si>
  <si>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</si>
  <si>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</si>
  <si>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</si>
  <si>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</si>
  <si>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</si>
  <si>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</si>
  <si>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</si>
  <si>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</si>
  <si>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</si>
  <si>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</si>
  <si>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</si>
  <si>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</si>
  <si>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</si>
  <si>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</si>
  <si>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</si>
  <si>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</si>
  <si>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</si>
  <si>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</si>
  <si>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</si>
  <si>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</si>
  <si>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</si>
  <si>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</si>
  <si>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</si>
  <si>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</si>
  <si>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</si>
  <si>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</si>
  <si>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</si>
  <si>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</si>
  <si>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</si>
  <si>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</si>
  <si>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</si>
  <si>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</si>
  <si>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</si>
  <si>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</si>
  <si>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</si>
  <si>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</si>
  <si>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</si>
  <si>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</si>
  <si>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</si>
  <si>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</si>
  <si>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</si>
  <si>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</si>
  <si>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</si>
  <si>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</si>
  <si>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</si>
  <si>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</si>
  <si>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</si>
  <si>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</si>
  <si>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</si>
  <si>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</si>
  <si>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</si>
  <si>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</si>
  <si>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</si>
  <si>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</si>
  <si>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</si>
  <si>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</si>
  <si>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</si>
  <si>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</si>
  <si>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</si>
  <si>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</si>
  <si>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</si>
  <si>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</si>
  <si>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</si>
  <si>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</si>
  <si>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</si>
  <si>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</si>
  <si>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</si>
  <si>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</si>
  <si>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</si>
  <si>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</si>
  <si>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</si>
  <si>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</si>
  <si>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</si>
  <si>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</si>
  <si>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</si>
  <si>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</si>
  <si>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</si>
  <si>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</si>
  <si>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</si>
  <si>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</si>
  <si>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</si>
  <si>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</si>
  <si>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</si>
  <si>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</si>
  <si>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</si>
  <si>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</si>
  <si>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</si>
  <si>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</si>
  <si>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</si>
  <si>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</si>
  <si>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</si>
  <si>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</si>
  <si>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</si>
  <si>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</si>
  <si>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</si>
  <si>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</si>
  <si>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</si>
  <si>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</si>
  <si>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</si>
  <si>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</si>
  <si>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</si>
  <si>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</si>
  <si>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</si>
  <si>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</si>
  <si>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</si>
  <si>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</si>
  <si>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</si>
  <si>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</si>
  <si>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</si>
  <si>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</si>
  <si>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</si>
  <si>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</si>
  <si>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</si>
  <si>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</si>
  <si>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</si>
  <si>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</si>
  <si>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</si>
  <si>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</si>
  <si>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</si>
  <si>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</si>
  <si>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</si>
  <si>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</si>
  <si>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</si>
  <si>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</si>
  <si>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</si>
  <si>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</si>
  <si>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</si>
  <si>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</si>
  <si>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</si>
  <si>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</si>
  <si>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</si>
  <si>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</si>
  <si>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</si>
  <si>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</si>
  <si>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</si>
  <si>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</si>
  <si>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</si>
  <si>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</si>
  <si>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</si>
  <si>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</si>
  <si>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</si>
  <si>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</si>
  <si>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</si>
  <si>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</si>
  <si>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</si>
  <si>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</si>
  <si>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</si>
  <si>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</si>
  <si>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</si>
  <si>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</si>
  <si>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</si>
  <si>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</si>
  <si>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</si>
  <si>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</si>
  <si>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</si>
  <si>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</si>
  <si>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</si>
  <si>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</si>
  <si>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</si>
  <si>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</si>
  <si>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</si>
  <si>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</si>
  <si>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</si>
  <si>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</si>
  <si>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</si>
  <si>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</si>
  <si>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</si>
  <si>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</si>
  <si>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</si>
  <si>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</si>
  <si>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</si>
  <si>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</si>
  <si>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</si>
  <si>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</si>
  <si>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</si>
  <si>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</si>
  <si>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</si>
  <si>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</si>
  <si>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</si>
  <si>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</si>
  <si>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</si>
  <si>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</si>
  <si>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</si>
  <si>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</si>
  <si>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</si>
  <si>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</si>
  <si>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</si>
  <si>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</si>
  <si>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</si>
  <si>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</si>
  <si>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</si>
  <si>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</si>
  <si>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</si>
  <si>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</si>
  <si>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</si>
  <si>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</si>
  <si>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</si>
  <si>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</si>
  <si>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</si>
  <si>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</si>
  <si>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</si>
  <si>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</si>
  <si>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</si>
  <si>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</si>
  <si>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</si>
  <si>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</si>
  <si>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</si>
  <si>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</si>
  <si>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</si>
  <si>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</si>
  <si>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</si>
  <si>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</si>
  <si>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</si>
  <si>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</si>
  <si>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</si>
  <si>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</si>
  <si>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</si>
  <si>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</si>
  <si>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</si>
  <si>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</si>
  <si>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</si>
  <si>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</si>
  <si>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</si>
  <si>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</si>
  <si>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</si>
  <si>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</si>
  <si>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</si>
  <si>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</si>
  <si>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</si>
  <si>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</si>
  <si>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</si>
  <si>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</si>
  <si>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</si>
  <si>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</si>
  <si>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</si>
  <si>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</si>
  <si>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</si>
  <si>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</si>
  <si>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</si>
  <si>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</si>
  <si>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</si>
  <si>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</si>
  <si>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</si>
  <si>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</si>
  <si>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</si>
  <si>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</si>
  <si>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</si>
  <si>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</si>
  <si>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</si>
  <si>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</si>
  <si>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</si>
  <si>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</si>
  <si>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</si>
  <si>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</si>
  <si>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</si>
  <si>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</si>
  <si>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</si>
  <si>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</si>
  <si>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</si>
  <si>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</si>
  <si>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</si>
  <si>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</si>
  <si>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</si>
  <si>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</si>
  <si>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</si>
  <si>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</si>
  <si>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</si>
  <si>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</si>
  <si>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</si>
  <si>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</si>
  <si>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</si>
  <si>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</si>
  <si>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</si>
  <si>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</si>
  <si>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</si>
  <si>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</si>
  <si>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</si>
  <si>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</si>
  <si>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</si>
  <si>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</si>
  <si>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</si>
  <si>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</si>
  <si>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</si>
  <si>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</si>
  <si>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</si>
  <si>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</si>
  <si>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</si>
  <si>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</si>
  <si>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</si>
  <si>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</si>
  <si>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</si>
  <si>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</si>
  <si>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</si>
  <si>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</si>
  <si>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</si>
  <si>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</si>
  <si>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</si>
  <si>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</si>
  <si>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</si>
  <si>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</si>
  <si>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</si>
  <si>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</si>
  <si>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</si>
  <si>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</si>
  <si>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</si>
  <si>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</si>
  <si>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</si>
  <si>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</si>
  <si>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</si>
  <si>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</si>
  <si>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</si>
  <si>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</si>
  <si>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</si>
  <si>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</si>
  <si>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</si>
  <si>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</si>
  <si>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</si>
  <si>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</si>
  <si>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</si>
  <si>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</si>
  <si>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</si>
  <si>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</si>
  <si>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</si>
  <si>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</si>
  <si>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</si>
  <si>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</si>
  <si>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</si>
  <si>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</si>
  <si>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</si>
  <si>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</si>
  <si>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</si>
  <si>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</si>
  <si>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</si>
  <si>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</si>
  <si>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</si>
  <si>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</si>
  <si>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</si>
  <si>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</si>
  <si>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</si>
  <si>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</si>
  <si>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</si>
  <si>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</si>
  <si>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</si>
  <si>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</si>
  <si>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</si>
  <si>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</si>
  <si>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</si>
  <si>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</si>
  <si>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</si>
  <si>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</si>
  <si>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</si>
  <si>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</si>
  <si>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</si>
  <si>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</si>
  <si>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</si>
  <si>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</si>
  <si>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</si>
  <si>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</si>
  <si>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</si>
  <si>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</si>
  <si>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</si>
  <si>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</si>
  <si>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</si>
  <si>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</si>
  <si>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</si>
  <si>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</si>
  <si>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</si>
  <si>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</si>
  <si>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</si>
  <si>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</si>
  <si>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</si>
  <si>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</si>
  <si>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</si>
  <si>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</si>
  <si>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</si>
  <si>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</si>
  <si>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</si>
  <si>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</si>
  <si>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</si>
  <si>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</si>
  <si>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</si>
  <si>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</si>
  <si>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</si>
  <si>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</si>
  <si>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</si>
  <si>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</si>
  <si>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</si>
  <si>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</si>
  <si>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</si>
  <si>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</si>
  <si>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</si>
  <si>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</si>
  <si>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</si>
  <si>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</si>
  <si>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</si>
  <si>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</si>
  <si>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</si>
  <si>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</si>
  <si>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</si>
  <si>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</si>
  <si>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</si>
  <si>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</si>
  <si>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</si>
  <si>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</si>
  <si>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</si>
  <si>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</si>
  <si>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</si>
  <si>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</si>
  <si>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</si>
  <si>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</si>
  <si>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</si>
  <si>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</si>
  <si>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</si>
  <si>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</si>
  <si>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</si>
  <si>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</si>
  <si>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</si>
  <si>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</si>
  <si>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</si>
  <si>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</si>
  <si>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</si>
  <si>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</si>
  <si>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</si>
  <si>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</si>
  <si>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</si>
  <si>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</si>
  <si>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</si>
  <si>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</si>
  <si>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</si>
  <si>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</si>
  <si>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</si>
  <si>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</si>
  <si>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</si>
  <si>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</si>
  <si>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</si>
  <si>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</si>
  <si>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</si>
  <si>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</si>
  <si>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</si>
  <si>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</si>
  <si>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</si>
  <si>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</si>
  <si>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</si>
  <si>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</si>
  <si>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</si>
  <si>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</si>
  <si>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</si>
  <si>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</si>
  <si>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</si>
  <si>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</si>
  <si>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</si>
  <si>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</si>
  <si>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</si>
  <si>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</si>
  <si>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</si>
  <si>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</si>
  <si>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</si>
  <si>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</si>
  <si>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</si>
  <si>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</si>
  <si>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</si>
  <si>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</si>
  <si>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</si>
  <si>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</si>
  <si>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</si>
  <si>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</si>
  <si>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</si>
  <si>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</si>
  <si>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</si>
  <si>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</si>
  <si>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</si>
  <si>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</si>
  <si>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</si>
  <si>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</si>
  <si>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</si>
  <si>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</si>
  <si>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</si>
  <si>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</si>
  <si>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</si>
  <si>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</si>
  <si>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</si>
  <si>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</si>
  <si>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</si>
  <si>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</si>
  <si>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</si>
  <si>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</si>
  <si>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</si>
  <si>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</si>
  <si>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</si>
  <si>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</si>
  <si>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</si>
  <si>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</si>
  <si>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</si>
  <si>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</si>
  <si>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</si>
  <si>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</si>
  <si>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</si>
  <si>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</si>
  <si>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</si>
  <si>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</si>
  <si>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</si>
  <si>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</si>
  <si>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</si>
  <si>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</si>
  <si>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</si>
  <si>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</si>
  <si>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</si>
  <si>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</si>
  <si>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</si>
  <si>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</si>
  <si>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</si>
  <si>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</si>
  <si>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</si>
  <si>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</si>
  <si>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</si>
  <si>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</si>
  <si>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</si>
  <si>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</si>
  <si>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</si>
  <si>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</si>
  <si>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</si>
  <si>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</si>
  <si>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</si>
  <si>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</si>
  <si>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</si>
  <si>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</si>
  <si>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</si>
  <si>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</si>
  <si>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</si>
  <si>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</si>
  <si>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</si>
  <si>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</si>
  <si>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</si>
  <si>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</si>
  <si>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</si>
  <si>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</si>
  <si>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</si>
  <si>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</si>
  <si>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</si>
  <si>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</si>
  <si>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</si>
  <si>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</si>
  <si>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</si>
  <si>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</si>
  <si>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</si>
  <si>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</si>
  <si>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</si>
  <si>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</si>
  <si>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</si>
  <si>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</si>
  <si>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</si>
  <si>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</si>
  <si>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</si>
  <si>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</si>
  <si>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</si>
  <si>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</si>
  <si>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</si>
  <si>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</si>
  <si>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</si>
  <si>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</si>
  <si>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</si>
  <si>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</si>
  <si>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</si>
  <si>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</si>
  <si>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</si>
  <si>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</si>
  <si>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</si>
  <si>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</si>
  <si>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</si>
  <si>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</si>
  <si>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</si>
  <si>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</si>
  <si>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</si>
  <si>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</si>
  <si>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</si>
  <si>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</si>
  <si>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</si>
  <si>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</si>
  <si>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</si>
  <si>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</si>
  <si>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</si>
  <si>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</si>
  <si>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</si>
  <si>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</si>
  <si>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</si>
  <si>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</si>
  <si>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</si>
  <si>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</si>
  <si>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</si>
  <si>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</si>
  <si>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</si>
  <si>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</si>
  <si>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</si>
  <si>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</si>
  <si>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</si>
  <si>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</si>
  <si>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</si>
  <si>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</si>
  <si>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</si>
  <si>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</si>
  <si>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</si>
  <si>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</si>
  <si>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</si>
  <si>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</si>
  <si>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</si>
  <si>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</si>
  <si>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</si>
  <si>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</si>
  <si>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</si>
  <si>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</si>
  <si>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</si>
  <si>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</si>
  <si>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</si>
  <si>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</si>
  <si>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</si>
  <si>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</si>
  <si>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</si>
  <si>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</si>
  <si>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</si>
  <si>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</si>
  <si>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</si>
  <si>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</si>
  <si>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</si>
  <si>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</si>
  <si>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</si>
  <si>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</si>
  <si>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</si>
  <si>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</si>
  <si>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</si>
  <si>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</si>
  <si>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</si>
  <si>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</si>
  <si>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</si>
  <si>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</si>
  <si>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</si>
  <si>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</si>
  <si>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</si>
  <si>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</si>
  <si>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</si>
  <si>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</si>
  <si>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</si>
  <si>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</si>
  <si>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</si>
  <si>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</si>
  <si>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</si>
  <si>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</si>
  <si>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</si>
  <si>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</si>
  <si>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</si>
  <si>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</si>
  <si>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</si>
  <si>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</si>
  <si>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</si>
  <si>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</si>
  <si>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</si>
  <si>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</si>
  <si>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</si>
  <si>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</si>
  <si>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</si>
  <si>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</si>
  <si>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</si>
  <si>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</si>
  <si>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</si>
  <si>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</si>
  <si>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</si>
  <si>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</si>
  <si>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</si>
  <si>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</si>
  <si>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</si>
  <si>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</si>
  <si>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</si>
  <si>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</si>
  <si>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</si>
  <si>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</si>
  <si>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</si>
  <si>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</si>
  <si>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</si>
  <si>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</si>
  <si>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</si>
  <si>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</si>
  <si>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</si>
  <si>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</si>
  <si>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</si>
  <si>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</si>
  <si>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</si>
  <si>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</si>
  <si>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</si>
  <si>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</si>
  <si>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</si>
  <si>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</si>
  <si>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</si>
  <si>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</si>
  <si>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</si>
  <si>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</si>
  <si>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</si>
  <si>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</si>
  <si>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</si>
  <si>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</si>
  <si>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</si>
  <si>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</si>
  <si>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</si>
  <si>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</si>
  <si>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</si>
  <si>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</si>
  <si>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</si>
  <si>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</si>
  <si>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</si>
  <si>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</si>
  <si>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</si>
  <si>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</si>
  <si>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</si>
  <si>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</si>
  <si>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</si>
  <si>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</si>
  <si>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</si>
  <si>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</si>
  <si>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</si>
  <si>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</si>
  <si>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</si>
  <si>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</si>
  <si>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</si>
  <si>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</si>
  <si>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</si>
  <si>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</si>
  <si>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</si>
  <si>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</si>
  <si>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</si>
  <si>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</si>
  <si>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</si>
  <si>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</si>
  <si>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</si>
  <si>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</si>
  <si>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</si>
  <si>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</si>
  <si>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</si>
  <si>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</si>
  <si>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</si>
  <si>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</si>
  <si>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</si>
  <si>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</si>
  <si>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</si>
  <si>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</si>
  <si>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</si>
  <si>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</si>
  <si>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</si>
  <si>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</si>
  <si>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</si>
  <si>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</si>
  <si>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</si>
  <si>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</si>
  <si>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</si>
  <si>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</si>
  <si>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</si>
  <si>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</si>
  <si>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</si>
  <si>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</si>
  <si>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</si>
  <si>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</si>
  <si>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</si>
  <si>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</si>
  <si>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</si>
  <si>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</si>
  <si>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</si>
  <si>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</si>
  <si>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</si>
  <si>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</si>
  <si>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</si>
  <si>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</si>
  <si>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</si>
  <si>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</si>
  <si>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</si>
  <si>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</si>
  <si>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</si>
  <si>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</si>
  <si>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</si>
  <si>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</si>
  <si>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</si>
  <si>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</si>
  <si>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</si>
  <si>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</si>
  <si>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</si>
  <si>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</si>
  <si>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</si>
  <si>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</si>
  <si>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</si>
  <si>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</si>
  <si>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</si>
  <si>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</si>
  <si>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</si>
  <si>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</si>
  <si>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</si>
  <si>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</si>
  <si>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</si>
  <si>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</si>
  <si>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</si>
  <si>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</si>
  <si>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</si>
  <si>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</si>
  <si>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</si>
  <si>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</si>
  <si>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</si>
  <si>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</si>
  <si>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</si>
  <si>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</si>
  <si>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</si>
  <si>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</si>
  <si>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</si>
  <si>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</si>
  <si>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</si>
  <si>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</si>
  <si>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</si>
  <si>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</si>
  <si>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</si>
  <si>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</si>
  <si>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</si>
  <si>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</si>
  <si>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</si>
  <si>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</si>
  <si>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</si>
  <si>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</si>
  <si>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</si>
  <si>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</si>
  <si>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</si>
  <si>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</si>
  <si>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</si>
  <si>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</si>
  <si>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</si>
  <si>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</si>
  <si>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</si>
  <si>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</si>
  <si>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</si>
  <si>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</si>
  <si>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</si>
  <si>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</si>
  <si>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</si>
  <si>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</si>
  <si>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</si>
  <si>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</si>
  <si>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</si>
  <si>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</si>
  <si>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</si>
  <si>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</si>
  <si>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</si>
  <si>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</si>
  <si>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</si>
  <si>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</si>
  <si>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</si>
  <si>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</si>
  <si>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</si>
  <si>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</si>
  <si>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</si>
  <si>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</si>
  <si>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</si>
  <si>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</si>
  <si>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</si>
  <si>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</si>
  <si>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</si>
  <si>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</si>
  <si>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</si>
  <si>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</si>
  <si>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</si>
  <si>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</si>
  <si>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</si>
  <si>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</si>
  <si>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</si>
  <si>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</si>
  <si>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</si>
  <si>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</si>
  <si>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</si>
  <si>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</si>
  <si>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</si>
  <si>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</si>
  <si>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</si>
  <si>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</si>
  <si>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</si>
  <si>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</si>
  <si>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</si>
  <si>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</si>
  <si>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</si>
  <si>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</si>
  <si>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</si>
  <si>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</si>
  <si>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</si>
  <si>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</si>
  <si>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</si>
  <si>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</si>
  <si>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</si>
  <si>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</si>
  <si>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</si>
  <si>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</si>
  <si>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</si>
  <si>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</si>
  <si>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</si>
  <si>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</si>
  <si>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</si>
  <si>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</si>
  <si>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</si>
  <si>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</si>
  <si>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</si>
  <si>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</si>
  <si>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</si>
  <si>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</si>
  <si>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</si>
  <si>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</si>
  <si>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</si>
  <si>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</si>
  <si>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</si>
  <si>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</si>
  <si>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</si>
  <si>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</si>
  <si>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</si>
  <si>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</si>
  <si>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</si>
  <si>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</si>
  <si>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</si>
  <si>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</si>
  <si>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</si>
  <si>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</si>
  <si>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</si>
  <si>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</si>
  <si>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</si>
  <si>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</si>
  <si>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</si>
  <si>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</si>
  <si>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</si>
  <si>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</si>
  <si>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</si>
  <si>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</si>
  <si>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</si>
  <si>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</si>
  <si>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</si>
  <si>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</si>
  <si>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</si>
  <si>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</si>
  <si>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</si>
  <si>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</si>
  <si>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</si>
  <si>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</si>
  <si>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</si>
  <si>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</si>
  <si>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</si>
  <si>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</si>
  <si>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</si>
  <si>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</si>
  <si>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</si>
  <si>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</si>
  <si>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</si>
  <si>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</si>
  <si>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</si>
  <si>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</si>
  <si>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</si>
  <si>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</si>
  <si>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</si>
  <si>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</si>
  <si>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</si>
  <si>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</si>
  <si>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</si>
  <si>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</si>
  <si>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</si>
  <si>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</si>
  <si>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</si>
  <si>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</si>
  <si>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</si>
  <si>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</si>
  <si>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</si>
  <si>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</si>
  <si>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</si>
  <si>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</si>
  <si>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</si>
  <si>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</si>
  <si>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</si>
  <si>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</si>
  <si>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</si>
  <si>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</si>
  <si>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</si>
  <si>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</si>
  <si>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</si>
  <si>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</si>
  <si>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</si>
  <si>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</si>
  <si>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</si>
  <si>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</si>
  <si>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</si>
  <si>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</si>
  <si>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</si>
  <si>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</si>
  <si>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</si>
  <si>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</si>
  <si>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</si>
  <si>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</si>
  <si>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</si>
  <si>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</si>
  <si>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</si>
  <si>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</si>
  <si>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</si>
  <si>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</si>
  <si>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</si>
  <si>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</si>
  <si>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</si>
  <si>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</si>
  <si>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</si>
  <si>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</si>
  <si>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</si>
  <si>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</si>
  <si>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</si>
  <si>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</si>
  <si>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</si>
  <si>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</si>
  <si>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</si>
  <si>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</si>
  <si>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</si>
  <si>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</si>
  <si>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</si>
  <si>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</si>
  <si>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</si>
  <si>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</si>
  <si>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</si>
  <si>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</si>
  <si>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</si>
  <si>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</si>
  <si>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</si>
  <si>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</si>
  <si>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</si>
  <si>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</si>
  <si>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</si>
  <si>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</si>
  <si>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</si>
  <si>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</si>
  <si>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</si>
  <si>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</si>
  <si>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</si>
  <si>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</si>
  <si>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</si>
  <si>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</si>
  <si>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</si>
  <si>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</si>
  <si>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</si>
  <si>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</si>
  <si>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</si>
  <si>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</si>
  <si>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</si>
  <si>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</si>
  <si>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</si>
  <si>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</si>
  <si>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</si>
  <si>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</si>
  <si>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</si>
  <si>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</si>
  <si>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</si>
  <si>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</si>
  <si>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</si>
  <si>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</si>
  <si>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</si>
  <si>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</si>
  <si>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</si>
  <si>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</si>
  <si>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</si>
  <si>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</si>
  <si>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</si>
  <si>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</si>
  <si>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</si>
  <si>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</si>
  <si>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</si>
  <si>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</si>
  <si>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</si>
  <si>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</si>
  <si>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</si>
  <si>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</si>
  <si>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</si>
  <si>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</si>
  <si>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</si>
  <si>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</si>
  <si>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</si>
  <si>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</si>
  <si>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</si>
  <si>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</si>
  <si>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</si>
  <si>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</si>
  <si>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</si>
  <si>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</si>
  <si>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</si>
  <si>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</si>
  <si>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</si>
  <si>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</si>
  <si>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</si>
  <si>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</si>
  <si>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</si>
  <si>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</si>
  <si>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</si>
  <si>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</si>
  <si>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</si>
  <si>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</si>
  <si>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</si>
  <si>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</si>
  <si>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</si>
  <si>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</si>
  <si>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</si>
  <si>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</si>
  <si>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</si>
  <si>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</si>
  <si>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</si>
  <si>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</si>
  <si>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</si>
  <si>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</si>
  <si>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</si>
  <si>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</si>
  <si>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</si>
  <si>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</si>
  <si>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</si>
  <si>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</si>
  <si>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</si>
  <si>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</si>
  <si>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</si>
  <si>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</si>
  <si>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</si>
  <si>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</si>
  <si>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</si>
  <si>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</si>
  <si>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</si>
  <si>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</si>
  <si>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</si>
  <si>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</si>
  <si>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</si>
  <si>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</si>
  <si>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</si>
  <si>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</si>
  <si>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</si>
  <si>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</si>
  <si>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</si>
  <si>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</si>
  <si>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</si>
  <si>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</si>
  <si>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</si>
  <si>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</si>
  <si>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</si>
  <si>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</si>
  <si>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</si>
  <si>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</si>
  <si>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</si>
  <si>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</si>
  <si>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</si>
  <si>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</si>
  <si>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</si>
  <si>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</si>
  <si>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</si>
  <si>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</si>
  <si>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</si>
  <si>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</si>
  <si>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</si>
  <si>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</si>
  <si>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</si>
  <si>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</si>
  <si>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</si>
  <si>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</si>
  <si>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</si>
  <si>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</si>
  <si>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</si>
  <si>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</si>
  <si>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</si>
  <si>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</si>
  <si>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</si>
  <si>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</si>
  <si>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</si>
  <si>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</si>
  <si>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</si>
  <si>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</si>
  <si>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</si>
  <si>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</si>
  <si>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</si>
  <si>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</si>
  <si>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</si>
  <si>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</si>
  <si>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</si>
  <si>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</si>
  <si>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</si>
  <si>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</si>
  <si>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</si>
  <si>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</si>
  <si>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</si>
  <si>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</si>
  <si>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</si>
  <si>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</si>
  <si>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</si>
  <si>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</si>
  <si>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</si>
  <si>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</si>
  <si>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</si>
  <si>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</si>
  <si>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</si>
  <si>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</si>
  <si>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</si>
  <si>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</si>
  <si>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</si>
  <si>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</si>
  <si>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</si>
  <si>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</si>
  <si>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</si>
  <si>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</si>
  <si>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</si>
  <si>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</si>
  <si>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</si>
  <si>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</si>
  <si>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</si>
  <si>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</si>
  <si>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</si>
  <si>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</si>
  <si>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</si>
  <si>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</si>
  <si>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</si>
  <si>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</si>
  <si>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</si>
  <si>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</si>
  <si>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</si>
  <si>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</si>
  <si>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</si>
  <si>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</si>
  <si>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</si>
  <si>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</si>
  <si>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</si>
  <si>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</si>
  <si>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</si>
  <si>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</si>
  <si>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</si>
  <si>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</si>
  <si>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</si>
  <si>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</si>
  <si>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</si>
  <si>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</si>
  <si>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</si>
  <si>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</si>
  <si>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</si>
  <si>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</si>
  <si>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</si>
  <si>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</si>
  <si>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</si>
  <si>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</si>
  <si>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</si>
  <si>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</si>
  <si>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</si>
  <si>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</si>
  <si>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</si>
  <si>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</si>
  <si>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</si>
  <si>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</si>
  <si>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</si>
  <si>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</si>
  <si>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</si>
  <si>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</si>
  <si>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</si>
  <si>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</si>
  <si>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</si>
  <si>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</si>
  <si>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</si>
  <si>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</si>
  <si>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</si>
  <si>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</si>
  <si>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</si>
  <si>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</si>
  <si>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</si>
  <si>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</si>
  <si>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</si>
  <si>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</si>
  <si>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</si>
  <si>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</si>
  <si>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</si>
  <si>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</si>
  <si>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</si>
  <si>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</si>
  <si>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</si>
  <si>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</si>
  <si>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</si>
  <si>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</si>
  <si>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</si>
  <si>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</si>
  <si>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</si>
  <si>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</si>
  <si>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</si>
  <si>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</si>
  <si>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</si>
  <si>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</si>
  <si>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</si>
  <si>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</si>
  <si>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</si>
  <si>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</si>
  <si>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</si>
  <si>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</si>
  <si>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</si>
  <si>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</si>
  <si>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</si>
  <si>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</si>
  <si>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</si>
  <si>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</si>
  <si>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</si>
  <si>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</si>
  <si>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</si>
  <si>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</si>
  <si>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</si>
  <si>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</si>
  <si>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</si>
  <si>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</si>
  <si>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</si>
  <si>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</si>
  <si>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</si>
  <si>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</si>
  <si>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</si>
  <si>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</si>
  <si>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</si>
  <si>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</si>
  <si>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</si>
  <si>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</si>
  <si>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</si>
  <si>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</si>
  <si>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</si>
  <si>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</si>
  <si>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</si>
  <si>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</si>
  <si>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</si>
  <si>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</si>
  <si>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</si>
  <si>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</si>
  <si>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</si>
  <si>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</si>
  <si>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</si>
  <si>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</si>
  <si>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</si>
  <si>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</si>
  <si>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</si>
  <si>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</si>
  <si>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</si>
  <si>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</si>
  <si>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</si>
  <si>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</si>
  <si>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</si>
  <si>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</si>
  <si>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</si>
  <si>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</si>
  <si>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</si>
  <si>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</si>
  <si>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</si>
  <si>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</si>
  <si>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</si>
  <si>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</si>
  <si>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</si>
  <si>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</si>
  <si>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</si>
  <si>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</si>
  <si>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</si>
  <si>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</si>
  <si>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</si>
  <si>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</si>
  <si>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</si>
  <si>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</si>
  <si>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</si>
  <si>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</si>
  <si>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</si>
  <si>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</si>
  <si>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</si>
  <si>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</si>
  <si>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</si>
  <si>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</si>
  <si>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</si>
  <si>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</si>
  <si>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</si>
  <si>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</si>
  <si>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</si>
  <si>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</si>
  <si>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</si>
  <si>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</si>
  <si>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</si>
  <si>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</si>
  <si>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</si>
  <si>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</si>
  <si>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</si>
  <si>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</si>
  <si>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</si>
  <si>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</si>
  <si>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</si>
  <si>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</si>
  <si>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</si>
  <si>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</si>
  <si>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</si>
  <si>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</si>
  <si>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</si>
  <si>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</si>
  <si>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</si>
  <si>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</si>
  <si>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</si>
  <si>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</si>
  <si>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</si>
  <si>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</si>
  <si>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</si>
  <si>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</si>
  <si>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</si>
  <si>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</si>
  <si>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</si>
  <si>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</si>
  <si>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</si>
  <si>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</si>
  <si>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</si>
  <si>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</si>
  <si>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</si>
  <si>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</si>
  <si>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</si>
  <si>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</si>
  <si>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</si>
  <si>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</si>
  <si>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</si>
  <si>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</si>
  <si>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</si>
  <si>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</si>
  <si>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</si>
  <si>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</si>
  <si>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</si>
  <si>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</si>
  <si>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</si>
  <si>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</si>
  <si>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</si>
  <si>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</si>
  <si>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</si>
  <si>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</si>
  <si>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</si>
  <si>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</si>
  <si>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</si>
  <si>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</si>
  <si>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</si>
  <si>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</si>
  <si>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</si>
  <si>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</si>
  <si>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</si>
  <si>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</si>
  <si>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</si>
  <si>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</si>
  <si>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</si>
  <si>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</si>
  <si>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</si>
  <si>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</si>
  <si>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</si>
  <si>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</si>
  <si>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</si>
  <si>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</si>
  <si>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</si>
  <si>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</si>
  <si>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</si>
  <si>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</si>
  <si>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</si>
  <si>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</si>
  <si>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</si>
  <si>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</si>
  <si>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</si>
  <si>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</si>
  <si>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</si>
  <si>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</si>
  <si>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</si>
  <si>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</si>
  <si>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</si>
  <si>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</si>
  <si>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</si>
  <si>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</si>
  <si>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</si>
  <si>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</si>
  <si>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</si>
  <si>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</si>
  <si>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</si>
  <si>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</si>
  <si>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</si>
  <si>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</si>
  <si>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</si>
  <si>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</si>
  <si>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</si>
  <si>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</si>
  <si>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</si>
  <si>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</si>
  <si>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</si>
  <si>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</si>
  <si>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</si>
  <si>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</si>
  <si>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</si>
  <si>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</si>
  <si>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</si>
  <si>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</si>
  <si>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</si>
  <si>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</si>
  <si>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</si>
  <si>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</si>
  <si>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</si>
  <si>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</si>
  <si>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</si>
  <si>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</si>
  <si>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</si>
  <si>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</si>
  <si>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</si>
  <si>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</si>
  <si>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</si>
  <si>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</si>
  <si>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</si>
  <si>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</si>
  <si>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</si>
  <si>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</si>
  <si>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</si>
  <si>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</si>
  <si>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</si>
  <si>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</si>
  <si>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</si>
  <si>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</si>
  <si>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</si>
  <si>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</si>
  <si>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</si>
  <si>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</si>
  <si>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</si>
  <si>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</si>
  <si>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</si>
  <si>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</si>
  <si>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</si>
  <si>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</si>
  <si>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</si>
  <si>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</si>
  <si>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</si>
  <si>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</si>
  <si>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</si>
  <si>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</si>
  <si>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</si>
  <si>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</si>
  <si>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</si>
  <si>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</si>
  <si>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</si>
  <si>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</si>
  <si>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</si>
  <si>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</si>
  <si>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</si>
  <si>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</si>
  <si>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</si>
  <si>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</si>
  <si>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</si>
  <si>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</si>
  <si>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</si>
  <si>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</si>
  <si>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</si>
  <si>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</si>
  <si>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</si>
  <si>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</si>
  <si>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</si>
  <si>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</si>
  <si>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</si>
  <si>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</si>
  <si>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</si>
  <si>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</si>
  <si>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</si>
  <si>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</si>
  <si>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</si>
  <si>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</si>
  <si>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</si>
  <si>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</si>
  <si>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</si>
  <si>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</si>
  <si>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</si>
  <si>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</si>
  <si>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</si>
  <si>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</si>
  <si>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</si>
  <si>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</si>
  <si>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</si>
  <si>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</si>
  <si>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</si>
  <si>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</si>
  <si>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</si>
  <si>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</si>
  <si>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</si>
  <si>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</si>
  <si>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</si>
  <si>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</si>
  <si>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</si>
  <si>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</si>
  <si>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</si>
  <si>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</si>
  <si>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</si>
  <si>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</si>
  <si>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</si>
  <si>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</si>
  <si>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</si>
  <si>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</si>
  <si>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</si>
  <si>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</si>
  <si>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</si>
  <si>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</si>
  <si>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</si>
  <si>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</si>
  <si>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</si>
  <si>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</si>
  <si>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</si>
  <si>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</si>
  <si>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</si>
  <si>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</si>
  <si>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</si>
  <si>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</si>
  <si>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</si>
  <si>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</si>
  <si>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</si>
  <si>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</si>
  <si>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</si>
  <si>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</si>
  <si>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</si>
  <si>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</si>
  <si>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</si>
  <si>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</si>
  <si>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</si>
  <si>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</si>
  <si>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</si>
  <si>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</si>
  <si>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</si>
  <si>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</si>
  <si>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</si>
  <si>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</si>
  <si>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</si>
  <si>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</si>
  <si>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</si>
  <si>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</si>
  <si>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</si>
  <si>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</si>
  <si>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</si>
  <si>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</si>
  <si>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</si>
  <si>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</si>
  <si>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</si>
  <si>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</si>
  <si>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</si>
  <si>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</si>
  <si>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</si>
  <si>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</si>
  <si>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</si>
  <si>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</si>
  <si>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</si>
  <si>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</si>
  <si>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</si>
  <si>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</si>
  <si>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</si>
  <si>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</si>
  <si>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</si>
  <si>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</si>
  <si>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</si>
  <si>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</si>
  <si>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</si>
  <si>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</si>
  <si>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</si>
  <si>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</si>
  <si>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</si>
  <si>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</si>
  <si>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</si>
  <si>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</si>
  <si>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</si>
  <si>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</si>
  <si>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</si>
  <si>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</si>
  <si>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</si>
  <si>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</si>
  <si>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</si>
  <si>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</si>
  <si>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</si>
  <si>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</si>
  <si>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</si>
  <si>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</si>
  <si>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</si>
  <si>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</si>
  <si>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</si>
  <si>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</si>
  <si>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</si>
  <si>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</si>
  <si>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</si>
  <si>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</si>
  <si>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</si>
  <si>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</si>
  <si>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</si>
  <si>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</si>
  <si>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</si>
  <si>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</si>
  <si>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</si>
  <si>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</si>
  <si>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</si>
  <si>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</si>
  <si>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</si>
  <si>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</si>
  <si>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</si>
  <si>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</si>
  <si>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</si>
  <si>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</si>
  <si>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</si>
  <si>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</si>
  <si>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</si>
  <si>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</si>
  <si>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</si>
  <si>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</si>
  <si>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</si>
  <si>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</si>
  <si>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</si>
  <si>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</si>
  <si>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</si>
  <si>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</si>
  <si>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</si>
  <si>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</si>
  <si>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</si>
  <si>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</si>
  <si>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</si>
  <si>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</si>
  <si>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</si>
  <si>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</si>
  <si>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</si>
  <si>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</si>
  <si>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</si>
  <si>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</si>
  <si>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</si>
  <si>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</si>
  <si>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</si>
  <si>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</si>
  <si>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</si>
  <si>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</si>
  <si>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</si>
  <si>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</si>
  <si>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</si>
  <si>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</si>
  <si>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</si>
  <si>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</si>
  <si>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</si>
  <si>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</si>
  <si>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</si>
  <si>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</si>
  <si>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</si>
  <si>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</si>
  <si>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</si>
  <si>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</si>
  <si>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</si>
  <si>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</si>
  <si>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</si>
  <si>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</si>
  <si>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</si>
  <si>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</si>
  <si>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</si>
  <si>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</si>
  <si>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</si>
  <si>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</si>
  <si>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</si>
  <si>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</si>
  <si>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</si>
  <si>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</si>
  <si>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</si>
  <si>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</si>
  <si>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</si>
  <si>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</si>
  <si>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</si>
  <si>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</si>
  <si>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</si>
  <si>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</si>
  <si>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</si>
  <si>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</si>
  <si>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</si>
  <si>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</si>
  <si>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</si>
  <si>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</si>
  <si>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</si>
  <si>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</si>
  <si>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</si>
  <si>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</si>
  <si>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</si>
  <si>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</si>
  <si>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</si>
  <si>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</si>
  <si>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</si>
  <si>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</si>
  <si>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</si>
  <si>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</si>
  <si>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</si>
  <si>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</si>
  <si>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</si>
  <si>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</si>
  <si>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</si>
  <si>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</si>
  <si>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</si>
  <si>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</si>
  <si>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</si>
  <si>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</si>
  <si>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</si>
  <si>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</si>
  <si>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</si>
  <si>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</si>
  <si>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</si>
  <si>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</si>
  <si>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</si>
  <si>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</si>
  <si>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</si>
  <si>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</si>
  <si>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</si>
  <si>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</si>
  <si>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</si>
  <si>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</si>
  <si>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</si>
  <si>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</si>
  <si>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</si>
  <si>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</si>
  <si>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</si>
  <si>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</si>
  <si>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</si>
  <si>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</si>
  <si>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</si>
  <si>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</si>
  <si>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</si>
  <si>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</si>
  <si>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</si>
  <si>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</si>
  <si>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</si>
  <si>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</si>
  <si>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</si>
  <si>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</si>
  <si>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</si>
  <si>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</si>
  <si>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</si>
  <si>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</si>
  <si>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</si>
  <si>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</si>
  <si>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</si>
  <si>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</si>
  <si>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</si>
  <si>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</si>
  <si>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</si>
  <si>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</si>
  <si>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</si>
  <si>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</si>
  <si>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</si>
  <si>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</si>
  <si>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</si>
  <si>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</si>
  <si>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</si>
  <si>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</si>
  <si>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</si>
  <si>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</si>
  <si>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</si>
  <si>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</si>
  <si>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</si>
  <si>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</si>
  <si>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</si>
  <si>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</si>
  <si>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</si>
  <si>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</si>
  <si>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</si>
  <si>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</si>
  <si>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</si>
  <si>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</si>
  <si>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</si>
  <si>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</si>
  <si>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</si>
  <si>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</si>
  <si>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</si>
  <si>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</si>
  <si>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</si>
  <si>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</si>
  <si>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</si>
  <si>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</si>
  <si>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</si>
  <si>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</si>
  <si>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</si>
  <si>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</si>
  <si>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</si>
  <si>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</si>
  <si>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</si>
  <si>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</si>
  <si>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</si>
  <si>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</si>
  <si>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</si>
  <si>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</si>
  <si>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</si>
  <si>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</si>
  <si>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</si>
  <si>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</si>
  <si>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</si>
  <si>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</si>
  <si>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</si>
  <si>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</si>
  <si>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</si>
  <si>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</si>
  <si>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</si>
  <si>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</si>
  <si>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</si>
  <si>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</si>
  <si>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</si>
  <si>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</si>
  <si>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</si>
  <si>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</si>
  <si>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</si>
  <si>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</si>
  <si>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</si>
  <si>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</si>
  <si>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</si>
  <si>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</si>
  <si>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</si>
  <si>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</si>
  <si>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</si>
  <si>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</si>
  <si>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</si>
  <si>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</si>
  <si>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</si>
  <si>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</si>
  <si>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</si>
  <si>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</si>
  <si>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</si>
  <si>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</si>
  <si>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</si>
  <si>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</si>
  <si>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</si>
  <si>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</si>
  <si>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</si>
  <si>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</si>
  <si>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</si>
  <si>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</si>
  <si>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</si>
  <si>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</si>
  <si>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</si>
  <si>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</si>
  <si>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</si>
  <si>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</si>
  <si>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</si>
  <si>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</si>
  <si>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</si>
  <si>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</si>
  <si>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</si>
  <si>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</si>
  <si>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</si>
  <si>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</si>
  <si>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</si>
  <si>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</si>
  <si>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</si>
  <si>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</si>
  <si>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</si>
  <si>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</si>
  <si>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</si>
  <si>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</si>
  <si>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</si>
  <si>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</si>
  <si>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</si>
  <si>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</si>
  <si>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</si>
  <si>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</si>
  <si>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</si>
  <si>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</si>
  <si>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</si>
  <si>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</si>
  <si>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</si>
  <si>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</si>
  <si>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</si>
  <si>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</si>
  <si>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</si>
  <si>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</si>
  <si>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</si>
  <si>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</si>
  <si>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</si>
  <si>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</si>
  <si>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</si>
  <si>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</si>
  <si>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</si>
  <si>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</si>
  <si>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</si>
  <si>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</si>
  <si>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</si>
  <si>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</si>
  <si>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</si>
  <si>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</si>
  <si>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</si>
  <si>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</si>
  <si>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</si>
  <si>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</si>
  <si>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</si>
  <si>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</si>
  <si>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</si>
  <si>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</si>
  <si>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</si>
  <si>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</si>
  <si>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</si>
  <si>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</si>
  <si>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</si>
  <si>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</si>
  <si>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</si>
  <si>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</si>
  <si>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</si>
  <si>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</si>
  <si>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</si>
  <si>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</si>
  <si>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</si>
  <si>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</si>
  <si>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</si>
  <si>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</si>
  <si>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</si>
  <si>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</si>
  <si>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</si>
  <si>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</si>
  <si>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</si>
  <si>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</si>
  <si>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</si>
  <si>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</si>
  <si>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</si>
  <si>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</si>
  <si>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</si>
  <si>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</si>
  <si>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</si>
  <si>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</si>
  <si>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</si>
  <si>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</si>
  <si>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</si>
  <si>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</si>
  <si>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</si>
  <si>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</si>
  <si>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</si>
  <si>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</si>
  <si>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</si>
  <si>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</si>
  <si>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</si>
  <si>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</si>
  <si>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</si>
  <si>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</si>
  <si>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</si>
  <si>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</si>
  <si>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</si>
  <si>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</si>
  <si>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</si>
  <si>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</si>
  <si>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</si>
  <si>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</si>
  <si>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</si>
  <si>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</si>
  <si>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</si>
  <si>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</si>
  <si>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</si>
  <si>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</si>
  <si>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</si>
  <si>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</si>
  <si>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</si>
  <si>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</si>
  <si>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</si>
  <si>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</si>
  <si>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</si>
  <si>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</si>
  <si>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</si>
  <si>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</si>
  <si>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</si>
  <si>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</si>
  <si>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</si>
  <si>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</si>
  <si>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</si>
  <si>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</si>
  <si>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</si>
  <si>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</si>
  <si>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</si>
  <si>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</si>
  <si>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</si>
  <si>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</si>
  <si>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</si>
  <si>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</si>
  <si>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</si>
  <si>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</si>
  <si>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</si>
  <si>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</si>
  <si>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</si>
  <si>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</si>
  <si>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</si>
  <si>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</si>
  <si>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</si>
  <si>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</si>
  <si>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</si>
  <si>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</si>
  <si>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</si>
  <si>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</si>
  <si>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</si>
  <si>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</si>
  <si>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</si>
  <si>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</si>
  <si>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</si>
  <si>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</si>
  <si>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</si>
  <si>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</si>
  <si>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</si>
  <si>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</si>
  <si>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</si>
  <si>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</si>
  <si>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</si>
  <si>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</si>
  <si>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</si>
  <si>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</si>
  <si>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</si>
  <si>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</si>
  <si>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</si>
  <si>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</si>
  <si>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</si>
  <si>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</si>
  <si>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</si>
  <si>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</si>
  <si>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</si>
  <si>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</si>
  <si>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</si>
  <si>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</si>
  <si>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</si>
  <si>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</si>
  <si>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</si>
  <si>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</si>
  <si>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</si>
  <si>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</si>
  <si>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</si>
  <si>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</si>
  <si>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</si>
  <si>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</si>
  <si>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</si>
  <si>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</si>
  <si>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</si>
  <si>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</si>
  <si>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</si>
  <si>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</si>
  <si>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</si>
  <si>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</si>
  <si>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</si>
  <si>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</si>
  <si>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</si>
  <si>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</si>
  <si>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</si>
  <si>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</si>
  <si>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</si>
  <si>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</si>
  <si>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</si>
  <si>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</si>
  <si>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</si>
  <si>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</si>
  <si>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</si>
  <si>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</si>
  <si>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</si>
  <si>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</si>
  <si>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</si>
  <si>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</si>
  <si>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</si>
  <si>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</si>
  <si>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</si>
  <si>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</si>
  <si>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</si>
  <si>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</si>
  <si>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</si>
  <si>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</si>
  <si>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</si>
  <si>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</si>
  <si>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</si>
  <si>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</si>
  <si>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</si>
  <si>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</si>
  <si>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</si>
  <si>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</si>
  <si>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</si>
  <si>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</si>
  <si>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</si>
  <si>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</si>
  <si>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</si>
  <si>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</si>
  <si>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</si>
  <si>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</si>
  <si>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</si>
  <si>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</si>
  <si>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</si>
  <si>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</si>
  <si>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</si>
  <si>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</si>
  <si>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</si>
  <si>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</si>
  <si>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</si>
  <si>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</si>
  <si>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</si>
  <si>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</si>
  <si>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</si>
  <si>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</si>
  <si>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</si>
  <si>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</si>
  <si>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</si>
  <si>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</si>
  <si>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</si>
  <si>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</si>
  <si>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</si>
  <si>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</si>
  <si>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</si>
  <si>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</si>
  <si>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</si>
  <si>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</si>
  <si>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</si>
  <si>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</si>
  <si>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</si>
  <si>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</si>
  <si>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</si>
  <si>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</si>
  <si>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</si>
  <si>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</si>
  <si>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</si>
  <si>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</si>
  <si>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</si>
  <si>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</si>
  <si>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</si>
  <si>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</si>
  <si>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</si>
  <si>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</si>
  <si>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</si>
  <si>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</si>
  <si>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</si>
  <si>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</si>
  <si>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</si>
  <si>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</si>
  <si>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</si>
  <si>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</si>
  <si>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</si>
  <si>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</si>
  <si>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</si>
  <si>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</si>
  <si>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</si>
  <si>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</si>
  <si>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</si>
  <si>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</si>
  <si>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</si>
  <si>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</si>
  <si>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</si>
  <si>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</si>
  <si>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</si>
  <si>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</si>
  <si>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</si>
  <si>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</si>
  <si>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</si>
  <si>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</si>
  <si>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</si>
  <si>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</si>
  <si>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</si>
  <si>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</si>
  <si>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</si>
  <si>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</si>
  <si>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</si>
  <si>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</si>
  <si>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</si>
  <si>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</si>
  <si>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</si>
  <si>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</si>
  <si>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</si>
  <si>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</si>
  <si>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</si>
  <si>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</si>
  <si>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</si>
  <si>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</si>
  <si>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</si>
  <si>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</si>
  <si>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</si>
  <si>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</si>
  <si>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</si>
  <si>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</si>
  <si>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</si>
  <si>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</si>
  <si>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</si>
  <si>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</si>
  <si>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</si>
  <si>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</si>
  <si>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</si>
  <si>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</si>
  <si>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</si>
  <si>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</si>
  <si>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</si>
  <si>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</si>
  <si>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</si>
  <si>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</si>
  <si>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</si>
  <si>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</si>
  <si>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</si>
  <si>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</si>
  <si>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</si>
  <si>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</si>
  <si>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</si>
  <si>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</si>
  <si>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</si>
  <si>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</si>
  <si>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</si>
  <si>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</si>
  <si>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</si>
  <si>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</si>
  <si>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</si>
  <si>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</si>
  <si>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</si>
  <si>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</si>
  <si>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</si>
  <si>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</si>
  <si>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</si>
  <si>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</si>
  <si>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</si>
  <si>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</si>
  <si>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</si>
  <si>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</si>
  <si>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</si>
  <si>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</si>
  <si>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</si>
  <si>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</si>
  <si>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</si>
  <si>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</si>
  <si>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</si>
  <si>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</si>
  <si>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</si>
  <si>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</si>
  <si>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</si>
  <si>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</si>
  <si>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</si>
  <si>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</si>
  <si>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</si>
  <si>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</si>
  <si>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</si>
  <si>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</si>
  <si>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</si>
  <si>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</si>
  <si>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</si>
  <si>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</si>
  <si>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</si>
  <si>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</si>
  <si>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</si>
  <si>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</si>
  <si>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</si>
  <si>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</si>
  <si>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</si>
  <si>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</si>
  <si>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</si>
  <si>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</si>
  <si>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</si>
  <si>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</si>
  <si>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</si>
  <si>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</si>
  <si>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</si>
  <si>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</si>
  <si>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</si>
  <si>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</si>
  <si>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</si>
  <si>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</si>
  <si>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</si>
  <si>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</si>
  <si>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</si>
  <si>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</si>
  <si>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</si>
  <si>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</si>
  <si>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</si>
  <si>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</si>
  <si>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</si>
  <si>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</si>
  <si>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</si>
  <si>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</si>
  <si>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</si>
  <si>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</si>
  <si>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</si>
  <si>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</si>
  <si>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</si>
  <si>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</si>
  <si>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</si>
  <si>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</si>
  <si>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</si>
  <si>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</si>
  <si>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</si>
  <si>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</si>
  <si>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</si>
  <si>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</si>
  <si>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</si>
  <si>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</si>
  <si>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</si>
  <si>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</si>
  <si>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</si>
  <si>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</si>
  <si>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</si>
  <si>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</si>
  <si>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</si>
  <si>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</si>
  <si>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</si>
  <si>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</si>
  <si>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</si>
  <si>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</si>
  <si>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</si>
  <si>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</si>
  <si>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</si>
  <si>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</si>
  <si>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</si>
  <si>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</si>
  <si>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</si>
  <si>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</si>
  <si>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</si>
  <si>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</si>
  <si>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</si>
  <si>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</si>
  <si>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</si>
  <si>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</si>
  <si>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</si>
  <si>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</si>
  <si>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</si>
  <si>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</si>
  <si>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</si>
  <si>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</si>
  <si>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</si>
  <si>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</si>
  <si>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</si>
  <si>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</si>
  <si>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</si>
  <si>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</si>
  <si>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</si>
  <si>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</si>
  <si>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</si>
  <si>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</si>
  <si>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</si>
  <si>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</si>
  <si>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</si>
  <si>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</si>
  <si>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</si>
  <si>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</si>
  <si>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</si>
  <si>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</si>
  <si>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</si>
  <si>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</si>
  <si>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</si>
  <si>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</si>
  <si>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</si>
  <si>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</si>
  <si>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</si>
  <si>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</si>
  <si>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</si>
  <si>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</si>
  <si>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</si>
  <si>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</si>
  <si>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</si>
  <si>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</si>
  <si>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</si>
  <si>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</si>
  <si>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</si>
  <si>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</si>
  <si>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</si>
  <si>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</si>
  <si>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</si>
  <si>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</si>
  <si>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</si>
  <si>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</si>
  <si>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</si>
  <si>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</si>
  <si>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</si>
  <si>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</si>
  <si>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</si>
  <si>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</si>
  <si>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</si>
  <si>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</si>
  <si>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</si>
  <si>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</si>
  <si>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</si>
  <si>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</si>
  <si>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</si>
  <si>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</si>
  <si>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</si>
  <si>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</si>
  <si>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</si>
  <si>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</si>
  <si>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</si>
  <si>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</si>
  <si>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</si>
  <si>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</si>
  <si>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</si>
  <si>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</si>
  <si>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</si>
  <si>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</si>
  <si>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</si>
  <si>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</si>
  <si>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</si>
  <si>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</si>
  <si>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</si>
  <si>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</si>
  <si>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</si>
  <si>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</si>
  <si>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</si>
  <si>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</si>
  <si>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</si>
  <si>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</si>
  <si>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</si>
  <si>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</si>
  <si>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</si>
  <si>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</si>
  <si>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</si>
  <si>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</si>
  <si>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</si>
  <si>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</si>
  <si>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</si>
  <si>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</si>
  <si>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</si>
  <si>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</si>
  <si>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</si>
  <si>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</si>
  <si>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</si>
  <si>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</si>
  <si>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</si>
  <si>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</si>
  <si>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</si>
  <si>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</si>
  <si>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</si>
  <si>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</si>
  <si>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</si>
  <si>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</si>
  <si>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</si>
  <si>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</si>
  <si>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</si>
  <si>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</si>
  <si>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</si>
  <si>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</si>
  <si>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</si>
  <si>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</si>
  <si>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</si>
  <si>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</si>
  <si>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</si>
  <si>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</si>
  <si>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</si>
  <si>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</si>
  <si>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</si>
  <si>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</si>
  <si>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</si>
  <si>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</si>
  <si>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</si>
  <si>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</si>
  <si>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</si>
  <si>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</si>
  <si>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</si>
  <si>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</si>
  <si>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</si>
  <si>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</si>
  <si>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</si>
  <si>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</si>
  <si>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</si>
  <si>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</si>
  <si>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</si>
  <si>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</si>
  <si>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</si>
  <si>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</si>
  <si>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</si>
  <si>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</si>
  <si>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</si>
  <si>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</si>
  <si>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</si>
  <si>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</si>
  <si>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</si>
  <si>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</si>
  <si>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</si>
  <si>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</si>
  <si>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</si>
  <si>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</si>
  <si>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</si>
  <si>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</si>
  <si>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</si>
  <si>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</si>
  <si>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</si>
  <si>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</si>
  <si>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</si>
  <si>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</si>
  <si>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</si>
  <si>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</si>
  <si>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</si>
  <si>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</si>
  <si>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</si>
  <si>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</si>
  <si>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</si>
  <si>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</si>
  <si>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</si>
  <si>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</si>
  <si>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</si>
  <si>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</si>
  <si>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</si>
  <si>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</si>
  <si>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</si>
  <si>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</si>
  <si>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</si>
  <si>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</si>
  <si>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</si>
  <si>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</si>
  <si>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</si>
  <si>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</si>
  <si>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</si>
  <si>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</si>
  <si>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</si>
  <si>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</si>
  <si>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</si>
  <si>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</si>
  <si>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</si>
  <si>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</si>
  <si>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</si>
  <si>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</si>
  <si>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</si>
  <si>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</si>
  <si>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</si>
  <si>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</si>
  <si>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</si>
  <si>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</si>
  <si>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</si>
  <si>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</si>
  <si>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</si>
  <si>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</si>
  <si>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</si>
  <si>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</si>
  <si>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</si>
  <si>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</si>
  <si>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</si>
  <si>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</si>
  <si>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</si>
  <si>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</si>
  <si>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</si>
  <si>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</si>
  <si>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</si>
  <si>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</si>
  <si>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</si>
  <si>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</si>
  <si>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</si>
  <si>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</si>
  <si>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</si>
  <si>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</si>
  <si>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</si>
  <si>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</si>
  <si>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</si>
  <si>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</si>
  <si>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</si>
  <si>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</si>
  <si>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</si>
  <si>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</si>
  <si>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</si>
  <si>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</si>
  <si>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</si>
  <si>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</si>
  <si>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</si>
  <si>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</si>
  <si>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</si>
  <si>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</si>
  <si>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</si>
  <si>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</si>
  <si>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</si>
  <si>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</si>
  <si>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</si>
  <si>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</si>
  <si>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</si>
  <si>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</si>
  <si>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</si>
  <si>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</si>
  <si>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</si>
  <si>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</si>
  <si>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</si>
  <si>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</si>
  <si>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</si>
  <si>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</si>
  <si>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</si>
  <si>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</si>
  <si>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</si>
  <si>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</si>
  <si>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</si>
  <si>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</si>
  <si>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</si>
  <si>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</si>
  <si>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</si>
  <si>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</si>
  <si>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</si>
  <si>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</si>
  <si>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</si>
  <si>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</si>
  <si>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</si>
  <si>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</si>
  <si>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</si>
  <si>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</si>
  <si>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</si>
  <si>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</si>
  <si>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</si>
  <si>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</si>
  <si>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</si>
  <si>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</si>
  <si>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</si>
  <si>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</si>
  <si>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</si>
  <si>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</si>
  <si>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</si>
  <si>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</si>
  <si>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</si>
  <si>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</si>
  <si>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</si>
  <si>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</si>
  <si>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</si>
  <si>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</si>
  <si>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</si>
  <si>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</si>
  <si>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</si>
  <si>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</si>
  <si>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</si>
  <si>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</si>
  <si>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</si>
  <si>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</si>
  <si>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</si>
  <si>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</si>
  <si>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</si>
  <si>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</si>
  <si>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</si>
  <si>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</si>
  <si>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</si>
  <si>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</si>
  <si>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</si>
  <si>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</si>
  <si>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</si>
  <si>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</si>
  <si>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</si>
  <si>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</si>
  <si>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</si>
  <si>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</si>
  <si>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</si>
  <si>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</si>
  <si>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</si>
  <si>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</si>
  <si>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</si>
  <si>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</si>
  <si>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</si>
  <si>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</si>
  <si>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</si>
  <si>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</si>
  <si>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</si>
  <si>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</si>
  <si>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</si>
  <si>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</si>
  <si>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</si>
  <si>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</si>
  <si>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</si>
  <si>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</si>
  <si>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</si>
  <si>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</si>
  <si>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</si>
  <si>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</si>
  <si>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</si>
  <si>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</si>
  <si>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</si>
  <si>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</si>
  <si>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</si>
  <si>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</si>
  <si>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</si>
  <si>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</si>
  <si>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</si>
  <si>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</si>
  <si>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</si>
  <si>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</si>
  <si>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</si>
  <si>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</si>
  <si>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</si>
  <si>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</si>
  <si>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</si>
  <si>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</si>
  <si>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</si>
  <si>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</si>
  <si>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</si>
  <si>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</si>
  <si>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</si>
  <si>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</si>
  <si>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</si>
  <si>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</si>
  <si>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</si>
  <si>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</si>
  <si>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</si>
  <si>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</si>
  <si>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</si>
  <si>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</si>
  <si>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</si>
  <si>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</si>
  <si>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</si>
  <si>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</si>
  <si>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</si>
  <si>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</si>
  <si>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</si>
  <si>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</si>
  <si>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</si>
  <si>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</si>
  <si>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</si>
  <si>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</si>
  <si>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</si>
  <si>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</si>
  <si>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</si>
  <si>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</si>
  <si>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</si>
  <si>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</si>
  <si>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</si>
  <si>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</si>
  <si>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</si>
  <si>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</si>
  <si>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</si>
  <si>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</si>
  <si>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</si>
  <si>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</si>
  <si>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</si>
  <si>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</si>
  <si>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</si>
  <si>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</si>
  <si>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</si>
  <si>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</si>
  <si>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</si>
  <si>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</si>
  <si>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</si>
  <si>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</si>
  <si>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</si>
  <si>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</si>
  <si>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</si>
  <si>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</si>
  <si>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</si>
  <si>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</si>
  <si>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</si>
  <si>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</si>
  <si>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</si>
  <si>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</si>
  <si>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</si>
  <si>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</si>
  <si>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</si>
  <si>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</si>
  <si>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</si>
  <si>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</si>
  <si>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</si>
  <si>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</si>
  <si>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</si>
  <si>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</si>
  <si>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</si>
  <si>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</si>
  <si>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</si>
  <si>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</si>
  <si>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</si>
  <si>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</si>
  <si>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</si>
  <si>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</si>
  <si>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</si>
  <si>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</si>
  <si>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</si>
  <si>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</si>
  <si>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</si>
  <si>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</si>
  <si>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</si>
  <si>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</si>
  <si>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</si>
  <si>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</si>
  <si>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</si>
  <si>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</si>
  <si>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</si>
  <si>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</si>
  <si>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</si>
  <si>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</si>
  <si>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</si>
  <si>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</si>
  <si>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</si>
  <si>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</si>
  <si>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</si>
  <si>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</si>
  <si>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</si>
  <si>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</si>
  <si>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</si>
  <si>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</si>
  <si>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</si>
  <si>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</si>
  <si>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</si>
  <si>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</si>
  <si>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</si>
  <si>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</si>
  <si>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</si>
  <si>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</si>
  <si>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</si>
  <si>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</si>
  <si>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</si>
  <si>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</si>
  <si>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</si>
  <si>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</si>
  <si>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</si>
  <si>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</si>
  <si>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</si>
  <si>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</si>
  <si>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</si>
  <si>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</si>
  <si>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</si>
  <si>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</si>
  <si>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</si>
  <si>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</si>
  <si>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</si>
  <si>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</si>
  <si>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</si>
  <si>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</si>
  <si>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</si>
  <si>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</si>
  <si>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</si>
  <si>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</si>
  <si>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</si>
  <si>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</si>
  <si>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</si>
  <si>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</si>
  <si>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</si>
  <si>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</si>
  <si>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</si>
  <si>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</si>
  <si>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</si>
  <si>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</si>
  <si>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</si>
  <si>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</si>
  <si>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</si>
  <si>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</si>
  <si>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</si>
  <si>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</si>
  <si>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</si>
  <si>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</si>
  <si>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</si>
  <si>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</si>
  <si>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</si>
  <si>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</si>
  <si>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</si>
  <si>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</si>
  <si>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</si>
  <si>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</si>
  <si>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</si>
  <si>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</si>
  <si>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</si>
  <si>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</si>
  <si>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</si>
  <si>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</si>
  <si>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</si>
  <si>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</si>
  <si>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</si>
  <si>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</si>
  <si>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</si>
  <si>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</si>
  <si>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</si>
  <si>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</si>
  <si>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</si>
  <si>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</si>
  <si>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</si>
  <si>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</si>
  <si>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</si>
  <si>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</si>
  <si>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</si>
  <si>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</si>
  <si>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</si>
  <si>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</si>
  <si>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</si>
  <si>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</si>
  <si>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</si>
  <si>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</si>
  <si>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</si>
  <si>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</si>
  <si>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</si>
  <si>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</si>
  <si>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</si>
  <si>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</si>
  <si>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</si>
  <si>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</si>
  <si>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</si>
  <si>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</si>
  <si>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</si>
  <si>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</si>
  <si>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</si>
  <si>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</si>
  <si>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</si>
  <si>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</si>
  <si>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</si>
  <si>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</si>
  <si>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</si>
  <si>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</si>
  <si>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</si>
  <si>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</si>
  <si>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</si>
  <si>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</si>
  <si>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</si>
  <si>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</si>
  <si>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</si>
  <si>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</si>
  <si>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</si>
  <si>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</si>
  <si>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</si>
  <si>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</si>
  <si>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</si>
  <si>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</si>
  <si>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</si>
  <si>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</si>
  <si>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</si>
  <si>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</si>
  <si>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</si>
  <si>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</si>
  <si>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</si>
  <si>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</si>
  <si>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</si>
  <si>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</si>
  <si>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</si>
  <si>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</si>
  <si>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</si>
  <si>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</si>
  <si>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</si>
  <si>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</si>
  <si>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</si>
  <si>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</si>
  <si>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</si>
  <si>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</si>
  <si>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</si>
  <si>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</si>
  <si>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</si>
  <si>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</si>
  <si>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</si>
  <si>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</si>
  <si>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</si>
  <si>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</si>
  <si>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</si>
  <si>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</si>
  <si>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</si>
  <si>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</si>
  <si>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</si>
  <si>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</si>
  <si>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</si>
  <si>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</si>
  <si>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</si>
  <si>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</si>
  <si>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</si>
  <si>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</si>
  <si>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</si>
  <si>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</si>
  <si>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</si>
  <si>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</si>
  <si>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</si>
  <si>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</si>
  <si>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</si>
  <si>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</si>
  <si>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</si>
  <si>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</si>
  <si>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</si>
  <si>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</si>
  <si>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</si>
  <si>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</si>
  <si>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</si>
  <si>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</si>
  <si>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</si>
  <si>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</si>
  <si>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</si>
  <si>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</si>
  <si>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</si>
  <si>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</si>
  <si>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</si>
  <si>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</si>
  <si>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</si>
  <si>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</si>
  <si>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</si>
  <si>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</si>
  <si>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</si>
  <si>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</si>
  <si>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</si>
  <si>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</si>
  <si>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</si>
  <si>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</si>
  <si>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</si>
  <si>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</si>
  <si>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</si>
  <si>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</si>
  <si>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</si>
  <si>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</si>
  <si>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</si>
  <si>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</si>
  <si>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</si>
  <si>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</si>
  <si>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</si>
  <si>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</si>
  <si>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</si>
  <si>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</si>
  <si>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</si>
  <si>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</si>
  <si>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</si>
  <si>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</si>
  <si>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</si>
  <si>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</si>
  <si>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</si>
  <si>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</si>
  <si>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</si>
  <si>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</si>
  <si>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</si>
  <si>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</si>
  <si>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</si>
  <si>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</si>
  <si>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</si>
  <si>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</si>
  <si>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</si>
  <si>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</si>
  <si>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</si>
  <si>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</si>
  <si>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</si>
  <si>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</si>
  <si>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</si>
  <si>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</si>
  <si>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</si>
  <si>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</si>
  <si>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</si>
  <si>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</si>
  <si>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</si>
  <si>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</si>
  <si>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</si>
  <si>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</si>
  <si>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</si>
  <si>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</si>
  <si>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</si>
  <si>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</si>
  <si>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</si>
  <si>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</si>
  <si>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</si>
  <si>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</si>
  <si>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</si>
  <si>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</si>
  <si>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</si>
  <si>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</si>
  <si>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</si>
  <si>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</si>
  <si>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</si>
  <si>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</si>
  <si>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</si>
  <si>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</si>
  <si>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</si>
  <si>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</si>
  <si>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</si>
  <si>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</si>
  <si>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</si>
  <si>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</si>
  <si>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</si>
  <si>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</si>
  <si>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</si>
  <si>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</si>
  <si>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</si>
  <si>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</si>
  <si>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</si>
  <si>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</si>
  <si>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</si>
  <si>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</si>
  <si>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</si>
  <si>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</si>
  <si>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</si>
  <si>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</si>
  <si>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</si>
  <si>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</si>
  <si>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</si>
  <si>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</si>
  <si>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</si>
  <si>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</si>
  <si>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</si>
  <si>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</si>
  <si>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</si>
  <si>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</si>
  <si>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</si>
  <si>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</si>
  <si>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</si>
  <si>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</si>
  <si>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</si>
  <si>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</si>
  <si>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</si>
  <si>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</si>
  <si>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</si>
  <si>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</si>
  <si>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</si>
  <si>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</si>
  <si>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</si>
  <si>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</si>
  <si>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</si>
  <si>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</si>
  <si>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</si>
  <si>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</si>
  <si>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</si>
  <si>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</si>
  <si>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</si>
  <si>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</si>
  <si>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</si>
  <si>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</si>
  <si>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</si>
  <si>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</si>
  <si>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</si>
  <si>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</si>
  <si>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</si>
  <si>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</si>
  <si>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</si>
  <si>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</si>
  <si>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</si>
  <si>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</si>
  <si>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</si>
  <si>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</si>
  <si>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</si>
  <si>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</si>
  <si>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</si>
  <si>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</si>
  <si>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</si>
  <si>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</si>
  <si>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</si>
  <si>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</si>
  <si>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</si>
  <si>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</si>
  <si>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</si>
  <si>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</si>
  <si>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</si>
  <si>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</si>
  <si>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</si>
  <si>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</si>
  <si>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</si>
  <si>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</si>
  <si>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</si>
  <si>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</si>
  <si>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</si>
  <si>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</si>
  <si>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</si>
  <si>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</si>
  <si>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</si>
  <si>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</si>
  <si>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</si>
  <si>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</si>
  <si>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</si>
  <si>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</si>
  <si>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</si>
  <si>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</si>
  <si>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</si>
  <si>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</si>
  <si>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</si>
  <si>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</si>
  <si>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</si>
  <si>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</si>
  <si>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</si>
  <si>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</si>
  <si>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</si>
  <si>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</si>
  <si>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</si>
  <si>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</si>
  <si>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</si>
  <si>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</si>
  <si>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</si>
  <si>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</si>
  <si>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</si>
  <si>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</si>
  <si>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</si>
  <si>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</si>
  <si>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</si>
  <si>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</si>
  <si>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</si>
  <si>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</si>
  <si>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</si>
  <si>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</si>
  <si>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</si>
  <si>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</si>
  <si>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</si>
  <si>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</si>
  <si>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</si>
  <si>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</si>
  <si>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</si>
  <si>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</si>
  <si>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</si>
  <si>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</si>
  <si>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</si>
  <si>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</si>
  <si>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</si>
  <si>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</si>
  <si>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</si>
  <si>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</si>
  <si>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</si>
  <si>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</si>
  <si>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</si>
  <si>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</si>
  <si>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</si>
  <si>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</si>
  <si>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</si>
  <si>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</si>
  <si>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</si>
  <si>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</si>
  <si>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</si>
  <si>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</si>
  <si>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</si>
  <si>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</si>
  <si>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</si>
  <si>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</si>
  <si>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</si>
  <si>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</si>
  <si>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</si>
  <si>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</si>
  <si>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</si>
  <si>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</si>
  <si>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</si>
  <si>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</si>
  <si>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</si>
  <si>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</si>
  <si>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</si>
  <si>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</si>
  <si>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</si>
  <si>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</si>
  <si>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</si>
  <si>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</si>
  <si>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</si>
  <si>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</si>
  <si>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</si>
  <si>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</si>
  <si>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</si>
  <si>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</si>
  <si>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</si>
  <si>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</si>
  <si>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</si>
  <si>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</si>
  <si>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</si>
  <si>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</si>
  <si>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</si>
  <si>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</si>
  <si>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</si>
  <si>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</si>
  <si>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</si>
  <si>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</si>
  <si>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</si>
  <si>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</si>
  <si>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</si>
  <si>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</si>
  <si>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</si>
  <si>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</si>
  <si>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</si>
  <si>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</si>
  <si>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</si>
  <si>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</si>
  <si>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</si>
  <si>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</si>
  <si>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</si>
  <si>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</si>
  <si>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</si>
  <si>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</si>
  <si>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</si>
  <si>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</si>
  <si>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</si>
  <si>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</si>
  <si>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</si>
  <si>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</si>
  <si>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</si>
  <si>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</si>
  <si>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</si>
  <si>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</si>
  <si>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</si>
  <si>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</si>
  <si>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</si>
  <si>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</si>
  <si>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</si>
  <si>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</si>
  <si>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</si>
  <si>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</si>
  <si>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</si>
  <si>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</si>
  <si>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</si>
  <si>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</si>
  <si>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</si>
  <si>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</si>
  <si>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</si>
  <si>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</si>
  <si>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</si>
  <si>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</si>
  <si>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</si>
  <si>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</si>
  <si>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</si>
  <si>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</si>
  <si>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</si>
  <si>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</si>
  <si>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</si>
  <si>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</si>
  <si>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</si>
  <si>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</si>
  <si>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</si>
  <si>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</si>
  <si>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</si>
  <si>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</si>
  <si>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</si>
  <si>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</si>
  <si>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</si>
  <si>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</si>
  <si>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</si>
  <si>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</si>
  <si>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</si>
  <si>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</si>
  <si>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</si>
  <si>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</si>
  <si>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</si>
  <si>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</si>
  <si>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</si>
  <si>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</si>
  <si>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</si>
  <si>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</si>
  <si>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</si>
  <si>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</si>
  <si>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</si>
  <si>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</si>
  <si>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</si>
  <si>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</si>
  <si>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</si>
  <si>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</si>
  <si>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</si>
  <si>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</si>
  <si>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</si>
  <si>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</si>
  <si>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</si>
  <si>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</si>
  <si>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</si>
  <si>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</si>
  <si>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</si>
  <si>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</si>
  <si>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</si>
  <si>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</si>
  <si>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</si>
  <si>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</si>
  <si>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</si>
  <si>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</si>
  <si>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</si>
  <si>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</si>
  <si>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</si>
  <si>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</si>
  <si>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</si>
  <si>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</si>
  <si>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</si>
  <si>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</si>
  <si>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</si>
  <si>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</si>
  <si>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</si>
  <si>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</si>
  <si>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</si>
  <si>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</si>
  <si>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</si>
  <si>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</si>
  <si>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</si>
  <si>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</si>
  <si>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</si>
  <si>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</si>
  <si>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</si>
  <si>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</si>
  <si>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</si>
  <si>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</si>
  <si>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</si>
  <si>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</si>
  <si>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</si>
  <si>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</si>
  <si>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</si>
  <si>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</si>
  <si>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</si>
  <si>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</si>
  <si>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</si>
  <si>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</si>
  <si>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</si>
  <si>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</si>
  <si>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</si>
  <si>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</si>
  <si>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</si>
  <si>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</si>
  <si>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</si>
  <si>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</si>
  <si>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</si>
  <si>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</si>
  <si>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</si>
  <si>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</si>
  <si>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</si>
  <si>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</si>
  <si>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</si>
  <si>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</si>
  <si>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</si>
  <si>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</si>
  <si>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</si>
  <si>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</si>
  <si>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</si>
  <si>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</si>
  <si>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</si>
  <si>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</si>
  <si>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</si>
  <si>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</si>
  <si>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</si>
  <si>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</si>
  <si>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</si>
  <si>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</si>
  <si>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</si>
  <si>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</si>
  <si>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</si>
  <si>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</si>
  <si>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</si>
  <si>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</si>
  <si>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</si>
  <si>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</si>
  <si>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</si>
  <si>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</si>
  <si>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</si>
  <si>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</si>
  <si>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</si>
  <si>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</si>
  <si>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</si>
  <si>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</si>
  <si>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</si>
  <si>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</si>
  <si>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</si>
  <si>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</si>
  <si>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</si>
  <si>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</si>
  <si>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</si>
  <si>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</si>
  <si>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</si>
  <si>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</si>
  <si>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</si>
  <si>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</si>
  <si>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</si>
  <si>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</si>
  <si>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</si>
  <si>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</si>
  <si>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</si>
  <si>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</si>
  <si>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</si>
  <si>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</si>
  <si>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</si>
  <si>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</si>
  <si>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</si>
  <si>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</si>
  <si>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</si>
  <si>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</si>
  <si>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</si>
  <si>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</si>
  <si>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</si>
  <si>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</si>
  <si>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</si>
  <si>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</si>
  <si>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</si>
  <si>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</si>
  <si>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</si>
  <si>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</si>
  <si>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</si>
  <si>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</si>
  <si>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</si>
  <si>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</si>
  <si>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</si>
  <si>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</si>
  <si>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</si>
  <si>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</si>
  <si>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</si>
  <si>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</si>
  <si>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</si>
  <si>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</si>
  <si>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</si>
  <si>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</si>
  <si>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</si>
  <si>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</si>
  <si>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</si>
  <si>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</si>
  <si>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</si>
  <si>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</si>
  <si>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</si>
  <si>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</si>
  <si>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</si>
  <si>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</si>
  <si>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</si>
  <si>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</si>
  <si>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</si>
  <si>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</si>
  <si>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</si>
  <si>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</si>
  <si>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</si>
  <si>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</si>
  <si>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</si>
  <si>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</si>
  <si>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</si>
  <si>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</si>
  <si>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</si>
  <si>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</si>
  <si>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</si>
  <si>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</si>
  <si>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</si>
  <si>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</si>
  <si>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</si>
  <si>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</si>
  <si>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</si>
  <si>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</si>
  <si>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</si>
  <si>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</si>
  <si>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</si>
  <si>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</si>
  <si>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</si>
  <si>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</si>
  <si>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</si>
  <si>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</si>
  <si>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</si>
  <si>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</si>
  <si>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</si>
  <si>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</si>
  <si>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</si>
  <si>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</si>
  <si>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</si>
  <si>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</si>
  <si>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</si>
  <si>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</si>
  <si>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</si>
  <si>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</si>
  <si>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</si>
  <si>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</si>
  <si>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</si>
  <si>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</si>
  <si>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</si>
  <si>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</si>
  <si>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</si>
  <si>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</si>
  <si>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</si>
  <si>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</si>
  <si>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</si>
  <si>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</si>
  <si>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</si>
  <si>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</si>
  <si>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</si>
  <si>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</si>
  <si>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</si>
  <si>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</si>
  <si>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</si>
  <si>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</si>
  <si>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</si>
  <si>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</si>
  <si>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</si>
  <si>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</si>
  <si>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</si>
  <si>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</si>
  <si>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</si>
  <si>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</si>
  <si>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</si>
  <si>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</si>
  <si>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</si>
  <si>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</si>
  <si>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</si>
  <si>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</si>
  <si>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</si>
  <si>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</si>
  <si>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</si>
  <si>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</si>
  <si>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</si>
  <si>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</si>
  <si>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</si>
  <si>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</si>
  <si>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</si>
  <si>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</si>
  <si>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</si>
  <si>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</si>
  <si>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</si>
  <si>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</si>
  <si>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</si>
  <si>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</si>
  <si>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</si>
  <si>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</si>
  <si>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</si>
  <si>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</si>
  <si>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</si>
  <si>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</si>
  <si>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</si>
  <si>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</si>
  <si>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</si>
  <si>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</si>
  <si>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</si>
  <si>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</si>
  <si>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</si>
  <si>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</si>
  <si>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</si>
  <si>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</si>
  <si>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</si>
  <si>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</si>
  <si>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</si>
  <si>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</si>
  <si>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</si>
  <si>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</si>
  <si>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</si>
  <si>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</si>
  <si>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</si>
  <si>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</si>
  <si>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</si>
  <si>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</si>
  <si>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</si>
  <si>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</si>
  <si>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</si>
  <si>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</si>
  <si>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</si>
  <si>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</si>
  <si>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</si>
  <si>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</si>
  <si>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</si>
  <si>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</si>
  <si>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</si>
  <si>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</si>
  <si>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</si>
  <si>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</si>
  <si>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</si>
  <si>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</si>
  <si>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</si>
  <si>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</si>
  <si>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</si>
  <si>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</si>
  <si>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</si>
  <si>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</si>
  <si>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</si>
  <si>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</si>
  <si>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</si>
  <si>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</si>
  <si>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</si>
  <si>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</si>
  <si>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</si>
  <si>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</si>
  <si>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</si>
  <si>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</si>
  <si>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</si>
  <si>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</si>
  <si>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</si>
  <si>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</si>
  <si>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</si>
  <si>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</si>
  <si>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</si>
  <si>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</si>
  <si>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</si>
  <si>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</si>
  <si>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</si>
  <si>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</si>
  <si>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</si>
  <si>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</si>
  <si>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</si>
  <si>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</si>
  <si>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</si>
  <si>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</si>
  <si>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</si>
  <si>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</si>
  <si>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</si>
  <si>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</si>
  <si>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</si>
  <si>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</si>
  <si>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</si>
  <si>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</si>
  <si>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</si>
  <si>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</si>
  <si>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</si>
  <si>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</si>
  <si>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</si>
  <si>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</si>
  <si>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</si>
  <si>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</si>
  <si>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</si>
  <si>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</si>
  <si>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</si>
  <si>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</si>
  <si>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</si>
  <si>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</si>
  <si>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</si>
  <si>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</si>
  <si>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</si>
  <si>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</si>
  <si>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</si>
  <si>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</si>
  <si>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</si>
  <si>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</si>
  <si>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</si>
  <si>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</si>
  <si>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</si>
  <si>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</si>
  <si>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</si>
  <si>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</si>
  <si>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</si>
  <si>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</si>
  <si>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</si>
  <si>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</si>
  <si>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</si>
  <si>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</si>
  <si>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</si>
  <si>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</si>
  <si>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</si>
  <si>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</si>
  <si>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</si>
  <si>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</si>
  <si>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</si>
  <si>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</si>
  <si>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</si>
  <si>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</si>
  <si>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</si>
  <si>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</si>
  <si>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</si>
  <si>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</si>
  <si>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</si>
  <si>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</si>
  <si>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</si>
  <si>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</si>
  <si>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</si>
  <si>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</si>
  <si>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</si>
  <si>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</si>
  <si>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</si>
  <si>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</si>
  <si>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</si>
  <si>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</si>
  <si>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</si>
  <si>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</si>
  <si>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</si>
  <si>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</si>
  <si>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</si>
  <si>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</si>
  <si>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</si>
  <si>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</si>
  <si>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</si>
  <si>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</si>
  <si>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</si>
  <si>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</si>
  <si>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</si>
  <si>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</si>
  <si>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</si>
  <si>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</si>
  <si>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</si>
  <si>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</si>
  <si>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</si>
  <si>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</si>
  <si>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</si>
  <si>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</si>
  <si>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</si>
  <si>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</si>
  <si>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</si>
  <si>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</si>
  <si>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</si>
  <si>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</si>
  <si>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</si>
  <si>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</si>
  <si>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</si>
  <si>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</si>
  <si>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</si>
  <si>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</si>
  <si>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</si>
  <si>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</si>
  <si>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</si>
  <si>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</si>
  <si>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</si>
  <si>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</si>
  <si>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</si>
  <si>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</si>
  <si>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</si>
  <si>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</si>
  <si>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</si>
  <si>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</si>
  <si>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</si>
  <si>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</si>
  <si>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</si>
  <si>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</si>
  <si>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</si>
  <si>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</si>
  <si>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</si>
  <si>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</si>
  <si>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</si>
  <si>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</si>
  <si>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</si>
  <si>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</si>
  <si>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</si>
  <si>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</si>
  <si>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</si>
  <si>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</si>
  <si>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</si>
  <si>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</si>
  <si>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</si>
  <si>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</si>
  <si>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</si>
  <si>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</si>
  <si>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</si>
  <si>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</si>
  <si>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</si>
  <si>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</si>
  <si>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</si>
  <si>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</si>
  <si>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</si>
  <si>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</si>
  <si>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</si>
  <si>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</si>
  <si>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</si>
  <si>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</si>
  <si>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</si>
  <si>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</si>
  <si>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</si>
  <si>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</si>
  <si>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</si>
  <si>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</si>
  <si>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</si>
  <si>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</si>
  <si>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</si>
  <si>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</si>
  <si>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</si>
  <si>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</si>
  <si>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</si>
  <si>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</si>
  <si>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</si>
  <si>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</si>
  <si>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</si>
  <si>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</si>
  <si>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</si>
  <si>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</si>
  <si>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</si>
  <si>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</si>
  <si>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</si>
  <si>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</si>
  <si>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</si>
  <si>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</si>
  <si>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</si>
  <si>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</si>
  <si>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</si>
  <si>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</si>
  <si>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</si>
  <si>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</si>
  <si>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</si>
  <si>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</si>
  <si>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</si>
  <si>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</si>
  <si>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</si>
  <si>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</si>
  <si>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</si>
  <si>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</si>
  <si>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</si>
  <si>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</si>
  <si>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</si>
  <si>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</si>
  <si>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</si>
  <si>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</si>
  <si>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</si>
  <si>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</si>
  <si>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</si>
  <si>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</si>
  <si>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</si>
  <si>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</si>
  <si>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</si>
  <si>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</si>
  <si>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</si>
  <si>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</si>
  <si>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</si>
  <si>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</si>
  <si>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</si>
  <si>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</si>
  <si>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</si>
  <si>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</si>
  <si>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</si>
  <si>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</si>
  <si>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</si>
  <si>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</si>
  <si>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</si>
  <si>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</si>
  <si>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</si>
  <si>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</si>
  <si>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</si>
  <si>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</si>
  <si>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</si>
  <si>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</si>
  <si>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</si>
  <si>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</si>
  <si>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</si>
  <si>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</si>
  <si>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</si>
  <si>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</si>
  <si>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</si>
  <si>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</si>
  <si>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</si>
  <si>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</si>
  <si>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</si>
  <si>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</si>
  <si>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</si>
  <si>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</si>
  <si>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</si>
  <si>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</si>
  <si>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</si>
  <si>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</si>
  <si>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</si>
  <si>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</si>
  <si>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</si>
  <si>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</si>
  <si>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</si>
  <si>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</si>
  <si>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</si>
  <si>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</si>
  <si>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</si>
  <si>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</si>
  <si>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</si>
  <si>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</si>
  <si>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</si>
  <si>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</si>
  <si>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</si>
  <si>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</si>
  <si>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</si>
  <si>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</si>
  <si>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</si>
  <si>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</si>
  <si>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</si>
  <si>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</si>
  <si>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</si>
  <si>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</si>
  <si>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</si>
  <si>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</si>
  <si>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</si>
  <si>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</si>
  <si>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</si>
  <si>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</si>
  <si>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</si>
  <si>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</si>
  <si>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</si>
  <si>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</si>
  <si>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</si>
  <si>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</si>
  <si>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</si>
  <si>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</si>
  <si>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</si>
  <si>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</si>
  <si>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</si>
  <si>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</si>
  <si>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</si>
  <si>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</si>
  <si>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</si>
  <si>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</si>
  <si>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</si>
  <si>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</si>
  <si>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</si>
  <si>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</si>
  <si>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</si>
  <si>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</si>
  <si>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</si>
  <si>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</si>
  <si>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</si>
  <si>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</si>
  <si>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</si>
  <si>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</si>
  <si>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</si>
  <si>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</si>
  <si>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</si>
  <si>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</si>
  <si>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</si>
  <si>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</si>
  <si>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</si>
  <si>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</si>
  <si>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</si>
  <si>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</si>
  <si>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</si>
  <si>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</si>
  <si>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</si>
  <si>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</si>
  <si>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</si>
  <si>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</si>
  <si>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</si>
  <si>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</si>
  <si>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</si>
  <si>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</si>
  <si>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</si>
  <si>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</si>
  <si>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</si>
  <si>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</si>
  <si>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</si>
  <si>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</si>
  <si>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</si>
  <si>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</si>
  <si>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</si>
  <si>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</si>
  <si>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</si>
  <si>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</si>
  <si>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</si>
  <si>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</si>
  <si>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</si>
  <si>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</si>
  <si>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</si>
  <si>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</si>
  <si>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</si>
  <si>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</si>
  <si>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</si>
  <si>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</si>
  <si>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</si>
  <si>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</si>
  <si>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</si>
  <si>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</si>
  <si>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</si>
  <si>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</si>
  <si>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</si>
  <si>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</si>
  <si>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</si>
  <si>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</si>
  <si>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</si>
  <si>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</si>
  <si>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</si>
  <si>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</si>
  <si>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</si>
  <si>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</si>
  <si>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</si>
  <si>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</si>
  <si>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</si>
  <si>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</si>
  <si>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</si>
  <si>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</si>
  <si>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</si>
  <si>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</si>
  <si>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</si>
  <si>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</si>
  <si>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</si>
  <si>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</si>
  <si>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</si>
  <si>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</si>
  <si>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</si>
  <si>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</si>
  <si>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</si>
  <si>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</si>
  <si>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</si>
  <si>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</si>
  <si>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</si>
  <si>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</si>
  <si>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</si>
  <si>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</si>
  <si>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</si>
  <si>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</si>
  <si>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</si>
  <si>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</si>
  <si>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</si>
  <si>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</si>
  <si>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</si>
  <si>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</si>
  <si>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</si>
  <si>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</si>
  <si>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</si>
  <si>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</si>
  <si>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</si>
  <si>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</si>
  <si>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</si>
  <si>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</si>
  <si>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</si>
  <si>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</si>
  <si>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</si>
  <si>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</si>
  <si>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</si>
  <si>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</si>
  <si>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</si>
  <si>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</si>
  <si>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</si>
  <si>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</si>
  <si>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</si>
  <si>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</si>
  <si>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</si>
  <si>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</si>
  <si>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</si>
  <si>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</si>
  <si>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</si>
  <si>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</si>
  <si>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</si>
  <si>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</si>
  <si>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</si>
  <si>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</si>
  <si>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</si>
  <si>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</si>
  <si>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</si>
  <si>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</si>
  <si>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</si>
  <si>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</si>
  <si>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</si>
  <si>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</si>
  <si>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</si>
  <si>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</si>
  <si>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</si>
  <si>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</si>
  <si>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</si>
  <si>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</si>
  <si>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</si>
  <si>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</si>
  <si>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</si>
  <si>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</si>
  <si>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</si>
  <si>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</si>
  <si>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</si>
  <si>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</si>
  <si>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</si>
  <si>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</si>
  <si>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</si>
  <si>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</si>
  <si>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</si>
  <si>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</si>
  <si>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</si>
  <si>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</si>
  <si>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</si>
  <si>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</si>
  <si>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</si>
  <si>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</si>
  <si>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</si>
  <si>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</si>
  <si>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</si>
  <si>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</si>
  <si>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</si>
  <si>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</si>
  <si>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</si>
  <si>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</si>
  <si>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</si>
  <si>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</si>
  <si>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</si>
  <si>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</si>
  <si>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</si>
  <si>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</si>
  <si>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</si>
  <si>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</si>
  <si>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</si>
  <si>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</si>
  <si>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</si>
  <si>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</si>
  <si>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</si>
  <si>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</si>
  <si>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</si>
  <si>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</si>
  <si>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</si>
  <si>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</si>
  <si>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</si>
  <si>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</si>
  <si>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</si>
  <si>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</si>
  <si>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</si>
  <si>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</si>
  <si>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</si>
  <si>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</si>
  <si>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</si>
  <si>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</si>
  <si>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</si>
  <si>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</si>
  <si>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</si>
  <si>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</si>
  <si>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</si>
  <si>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</si>
  <si>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</si>
  <si>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</si>
  <si>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</si>
  <si>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</si>
  <si>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</si>
  <si>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</si>
  <si>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</si>
  <si>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</si>
  <si>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</si>
  <si>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</si>
  <si>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</si>
  <si>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</si>
  <si>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</si>
  <si>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</si>
  <si>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</si>
  <si>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</si>
  <si>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</si>
  <si>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</si>
  <si>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</si>
  <si>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</si>
  <si>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</si>
  <si>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</si>
  <si>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</si>
  <si>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</si>
  <si>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</si>
  <si>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</si>
  <si>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</si>
  <si>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</si>
  <si>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</si>
  <si>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</si>
  <si>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</si>
  <si>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</si>
  <si>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</si>
  <si>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</si>
  <si>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</si>
  <si>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</si>
  <si>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</si>
  <si>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</si>
  <si>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</si>
  <si>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</si>
  <si>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</si>
  <si>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</si>
  <si>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</si>
  <si>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</si>
  <si>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</si>
  <si>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</si>
  <si>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</si>
  <si>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</si>
  <si>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</si>
  <si>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</si>
  <si>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</si>
  <si>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</si>
  <si>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</si>
  <si>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</si>
  <si>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</si>
  <si>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</si>
  <si>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</si>
  <si>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</si>
  <si>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</si>
  <si>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</si>
  <si>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</si>
  <si>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</si>
  <si>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</si>
  <si>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</si>
  <si>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</si>
  <si>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</si>
  <si>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</si>
  <si>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</si>
  <si>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</si>
  <si>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</si>
  <si>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</si>
  <si>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</si>
  <si>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</si>
  <si>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</si>
  <si>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</si>
  <si>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</si>
  <si>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</si>
  <si>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</si>
  <si>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</si>
  <si>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</si>
  <si>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</si>
  <si>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</si>
  <si>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</si>
  <si>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</si>
  <si>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</si>
  <si>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</si>
  <si>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</si>
  <si>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</si>
  <si>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</si>
  <si>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</si>
  <si>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</si>
  <si>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</si>
  <si>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</si>
  <si>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</si>
  <si>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</si>
  <si>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</si>
  <si>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</si>
  <si>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</si>
  <si>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</si>
  <si>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</si>
  <si>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</si>
  <si>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</si>
  <si>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</si>
  <si>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</si>
  <si>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</si>
  <si>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</si>
  <si>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</si>
  <si>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</si>
  <si>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</si>
  <si>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</si>
  <si>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</si>
  <si>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</si>
  <si>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</si>
  <si>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</si>
  <si>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</si>
  <si>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</si>
  <si>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</si>
  <si>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</si>
  <si>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</si>
  <si>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</si>
  <si>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</si>
  <si>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</si>
  <si>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</si>
  <si>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</si>
  <si>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</si>
  <si>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</si>
  <si>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</si>
  <si>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</si>
  <si>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</si>
  <si>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</si>
  <si>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</si>
  <si>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</si>
  <si>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</si>
  <si>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</si>
  <si>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</si>
  <si>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</si>
  <si>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</si>
  <si>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</si>
  <si>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</si>
  <si>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</si>
  <si>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</si>
  <si>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</si>
  <si>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</si>
  <si>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</si>
  <si>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</si>
  <si>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</si>
  <si>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</si>
  <si>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</si>
  <si>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</si>
  <si>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</si>
  <si>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</si>
  <si>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</si>
  <si>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</si>
  <si>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</si>
  <si>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</si>
  <si>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</si>
  <si>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</si>
  <si>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</si>
  <si>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</si>
  <si>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</si>
  <si>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</si>
  <si>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</si>
  <si>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</si>
  <si>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</si>
  <si>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</si>
  <si>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</si>
  <si>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</si>
  <si>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</si>
  <si>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</si>
  <si>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</si>
  <si>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</si>
  <si>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</si>
  <si>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</si>
  <si>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</si>
  <si>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</si>
  <si>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</si>
  <si>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</si>
  <si>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</si>
  <si>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</si>
  <si>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</si>
  <si>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</si>
  <si>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</si>
  <si>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</si>
  <si>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</si>
  <si>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</si>
  <si>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</si>
  <si>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</si>
  <si>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</si>
  <si>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</si>
  <si>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</si>
  <si>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</si>
  <si>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</si>
  <si>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</si>
  <si>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</si>
  <si>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</si>
  <si>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</si>
  <si>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</si>
  <si>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</si>
  <si>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</si>
  <si>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</si>
  <si>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</si>
  <si>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</si>
  <si>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</si>
  <si>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</si>
  <si>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</si>
  <si>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</si>
  <si>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</si>
  <si>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</si>
  <si>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</si>
  <si>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</si>
  <si>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</si>
  <si>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</si>
  <si>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</si>
  <si>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</si>
  <si>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</si>
  <si>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</si>
  <si>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</si>
  <si>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</si>
  <si>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</si>
  <si>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</si>
  <si>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</si>
  <si>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</si>
  <si>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</si>
  <si>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</si>
  <si>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</si>
  <si>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</si>
  <si>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</si>
  <si>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</si>
  <si>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</si>
  <si>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</si>
  <si>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</si>
  <si>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</si>
  <si>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</si>
  <si>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</si>
  <si>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</si>
  <si>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</si>
  <si>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</si>
  <si>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</si>
  <si>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</si>
  <si>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</si>
  <si>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</si>
  <si>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</si>
  <si>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</si>
  <si>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</si>
  <si>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</si>
  <si>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</si>
  <si>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</si>
  <si>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</si>
  <si>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</si>
  <si>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</si>
  <si>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</si>
  <si>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</si>
  <si>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</si>
  <si>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</si>
  <si>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</si>
  <si>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</si>
  <si>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</si>
  <si>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</si>
  <si>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</si>
  <si>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</si>
  <si>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</si>
  <si>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</si>
  <si>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</si>
  <si>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</si>
  <si>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</si>
  <si>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</si>
  <si>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</si>
  <si>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</si>
  <si>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</si>
  <si>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</si>
  <si>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</si>
  <si>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</si>
  <si>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</si>
  <si>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</si>
  <si>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</si>
  <si>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</si>
  <si>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</si>
  <si>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</si>
  <si>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</si>
  <si>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</si>
  <si>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</si>
  <si>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</si>
  <si>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</si>
  <si>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</si>
  <si>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</si>
  <si>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</si>
  <si>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</si>
  <si>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</si>
  <si>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</si>
  <si>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</si>
  <si>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</si>
  <si>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</si>
  <si>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</si>
  <si>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</si>
  <si>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</si>
  <si>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</si>
  <si>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</si>
  <si>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</si>
  <si>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</si>
  <si>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</si>
  <si>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</si>
  <si>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</si>
  <si>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</si>
  <si>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</si>
  <si>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</si>
  <si>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</si>
  <si>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</si>
  <si>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</si>
  <si>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</si>
  <si>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</si>
  <si>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</si>
  <si>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</si>
  <si>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</si>
  <si>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</si>
  <si>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</si>
  <si>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</si>
  <si>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</si>
  <si>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</si>
  <si>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</si>
  <si>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</si>
  <si>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</si>
  <si>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</si>
  <si>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</si>
  <si>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</si>
  <si>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</si>
  <si>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</si>
  <si>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</si>
  <si>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</si>
  <si>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</si>
  <si>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</si>
  <si>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</si>
  <si>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</si>
  <si>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</si>
  <si>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</si>
  <si>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</si>
  <si>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</si>
  <si>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</si>
  <si>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</si>
  <si>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</si>
  <si>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</si>
  <si>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</si>
  <si>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</si>
  <si>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</si>
  <si>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</si>
  <si>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</si>
  <si>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</si>
  <si>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</si>
  <si>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</si>
  <si>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</si>
  <si>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</si>
  <si>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</si>
  <si>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</si>
  <si>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</si>
  <si>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</si>
  <si>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</si>
  <si>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</si>
  <si>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</si>
  <si>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</si>
  <si>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</si>
  <si>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</si>
  <si>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</si>
  <si>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</si>
  <si>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</si>
  <si>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</si>
  <si>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</si>
  <si>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</si>
  <si>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</si>
  <si>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</si>
  <si>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</si>
  <si>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</si>
  <si>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</si>
  <si>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</si>
  <si>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</si>
  <si>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</si>
  <si>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</si>
  <si>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</si>
  <si>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</si>
  <si>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</si>
  <si>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</si>
  <si>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</si>
  <si>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</si>
  <si>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</si>
  <si>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</si>
  <si>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</si>
  <si>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</si>
  <si>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</si>
  <si>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</si>
  <si>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</si>
  <si>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</si>
  <si>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</si>
  <si>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</si>
  <si>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</si>
  <si>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</si>
  <si>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</si>
  <si>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</si>
  <si>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</si>
  <si>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</si>
  <si>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</si>
  <si>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</si>
  <si>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</si>
  <si>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</si>
  <si>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</si>
  <si>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</si>
  <si>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</si>
  <si>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</si>
  <si>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</si>
  <si>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</si>
  <si>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</si>
  <si>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</si>
  <si>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</si>
  <si>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</si>
  <si>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</si>
  <si>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</si>
  <si>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</si>
  <si>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</si>
  <si>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</si>
  <si>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</si>
  <si>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</si>
  <si>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</si>
  <si>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</si>
  <si>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</si>
  <si>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</si>
  <si>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</si>
  <si>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</si>
  <si>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</si>
  <si>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</si>
  <si>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</si>
  <si>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</si>
  <si>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</si>
  <si>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</si>
  <si>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</si>
  <si>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</si>
  <si>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</si>
  <si>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</si>
  <si>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</si>
  <si>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</si>
  <si>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</si>
  <si>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</si>
  <si>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</si>
  <si>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</si>
  <si>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</si>
  <si>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</si>
  <si>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</si>
  <si>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</si>
  <si>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</si>
  <si>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</si>
  <si>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</si>
  <si>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</si>
  <si>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</si>
  <si>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</si>
  <si>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</si>
  <si>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</si>
  <si>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</si>
  <si>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</si>
  <si>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</si>
  <si>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</si>
  <si>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</si>
  <si>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</si>
  <si>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</si>
  <si>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</si>
  <si>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</si>
  <si>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</si>
  <si>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</si>
  <si>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</si>
  <si>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</si>
  <si>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</si>
  <si>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</si>
  <si>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</si>
  <si>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</si>
  <si>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</si>
  <si>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</si>
  <si>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</si>
  <si>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</si>
  <si>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</si>
  <si>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</si>
  <si>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</si>
  <si>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</si>
  <si>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</si>
  <si>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</si>
  <si>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</si>
  <si>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</si>
  <si>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</si>
  <si>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</si>
  <si>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</si>
  <si>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</si>
  <si>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</si>
  <si>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</si>
  <si>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</si>
  <si>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</si>
  <si>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</si>
  <si>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</si>
  <si>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</si>
  <si>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</si>
  <si>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</si>
  <si>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</si>
  <si>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</si>
  <si>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</si>
  <si>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</si>
  <si>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</si>
  <si>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</si>
  <si>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</si>
  <si>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</si>
  <si>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</si>
  <si>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</si>
  <si>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</si>
  <si>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</si>
  <si>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</si>
  <si>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</si>
  <si>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</si>
  <si>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</si>
  <si>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</si>
  <si>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</si>
  <si>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</si>
  <si>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</si>
  <si>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</si>
  <si>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</si>
  <si>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</si>
  <si>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</si>
  <si>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</si>
  <si>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</si>
  <si>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</si>
  <si>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</si>
  <si>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</si>
  <si>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</si>
  <si>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</si>
  <si>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</si>
  <si>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</si>
  <si>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</si>
  <si>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</si>
  <si>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</si>
  <si>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</si>
  <si>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</si>
  <si>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</si>
  <si>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</si>
  <si>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</si>
  <si>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</si>
  <si>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</si>
  <si>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</si>
  <si>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</si>
  <si>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</si>
  <si>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</si>
  <si>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</si>
  <si>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</si>
  <si>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</si>
  <si>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</si>
  <si>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</si>
  <si>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</si>
  <si>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</si>
  <si>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</si>
  <si>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</si>
  <si>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</si>
  <si>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</si>
  <si>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</si>
  <si>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</si>
  <si>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</si>
  <si>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</si>
  <si>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</si>
  <si>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</si>
  <si>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</si>
  <si>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</si>
  <si>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</si>
  <si>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</si>
  <si>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</si>
  <si>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</si>
  <si>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</si>
  <si>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</si>
  <si>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</si>
  <si>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</si>
  <si>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</si>
  <si>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</si>
  <si>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</si>
  <si>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</si>
  <si>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</si>
  <si>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</si>
  <si>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</si>
  <si>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</si>
  <si>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</si>
  <si>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</si>
  <si>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</si>
  <si>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</si>
  <si>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</si>
  <si>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</si>
  <si>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</si>
  <si>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</si>
  <si>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</si>
  <si>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</si>
  <si>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</si>
  <si>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</si>
  <si>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</si>
  <si>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</si>
  <si>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</si>
  <si>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</si>
  <si>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</si>
  <si>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</si>
  <si>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</si>
  <si>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</si>
  <si>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</si>
  <si>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</si>
  <si>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</si>
  <si>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</si>
  <si>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</si>
  <si>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</si>
  <si>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</si>
  <si>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</si>
  <si>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</si>
  <si>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</si>
  <si>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</si>
  <si>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</si>
  <si>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</si>
  <si>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</si>
  <si>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</si>
  <si>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</si>
  <si>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</si>
  <si>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</si>
  <si>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</si>
  <si>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</si>
  <si>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</si>
  <si>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</si>
  <si>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</si>
  <si>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</si>
  <si>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</si>
  <si>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</si>
  <si>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</si>
  <si>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</si>
  <si>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</si>
  <si>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</si>
  <si>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</si>
  <si>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</si>
  <si>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</si>
  <si>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</si>
  <si>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</si>
  <si>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</si>
  <si>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</si>
  <si>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</si>
  <si>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</si>
  <si>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</si>
  <si>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</si>
  <si>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</si>
  <si>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</si>
  <si>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</si>
  <si>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</si>
  <si>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</si>
  <si>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</si>
  <si>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</si>
  <si>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</si>
  <si>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</si>
  <si>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</si>
  <si>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</si>
  <si>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</si>
  <si>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</si>
  <si>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</si>
  <si>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</si>
  <si>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</si>
  <si>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</si>
  <si>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</si>
  <si>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</si>
  <si>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</si>
  <si>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</si>
  <si>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</si>
  <si>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</si>
  <si>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</si>
  <si>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</si>
  <si>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</si>
  <si>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</si>
  <si>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</si>
  <si>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</si>
  <si>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</si>
  <si>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</si>
  <si>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</si>
  <si>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</si>
  <si>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</si>
  <si>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</si>
  <si>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</si>
  <si>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</si>
  <si>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</si>
  <si>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</si>
  <si>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</si>
  <si>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</si>
  <si>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</si>
  <si>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</si>
  <si>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</si>
  <si>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</si>
  <si>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</si>
  <si>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</si>
  <si>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</si>
  <si>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</si>
  <si>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</si>
  <si>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</si>
  <si>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</si>
  <si>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</si>
  <si>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</si>
  <si>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</si>
  <si>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</si>
  <si>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</si>
  <si>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</si>
  <si>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</si>
  <si>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</si>
  <si>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</si>
  <si>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</si>
  <si>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</si>
  <si>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</si>
  <si>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</si>
  <si>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</si>
  <si>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</si>
  <si>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</si>
  <si>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</si>
  <si>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</si>
  <si>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</si>
  <si>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</si>
  <si>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</si>
  <si>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</si>
  <si>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</si>
  <si>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</si>
  <si>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</si>
  <si>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</si>
  <si>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</si>
  <si>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</si>
  <si>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</si>
  <si>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</si>
  <si>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</si>
  <si>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</si>
  <si>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</si>
  <si>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</si>
  <si>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</si>
  <si>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</si>
  <si>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</si>
  <si>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</si>
  <si>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</si>
  <si>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</si>
  <si>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</si>
  <si>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</si>
  <si>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</si>
  <si>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</si>
  <si>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</si>
  <si>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</si>
  <si>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</si>
  <si>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</si>
  <si>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</si>
  <si>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</si>
  <si>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</si>
  <si>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</si>
  <si>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</si>
  <si>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</si>
  <si>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</si>
  <si>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</si>
  <si>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</si>
  <si>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</si>
  <si>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</si>
  <si>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</si>
  <si>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</si>
  <si>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</si>
  <si>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</si>
  <si>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</si>
  <si>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</si>
  <si>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</si>
  <si>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</si>
  <si>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</si>
  <si>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</si>
  <si>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</si>
  <si>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</si>
  <si>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</si>
  <si>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</si>
  <si>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</si>
  <si>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</si>
  <si>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</si>
  <si>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</si>
  <si>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</si>
  <si>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</si>
  <si>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</si>
  <si>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</si>
  <si>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</si>
  <si>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</si>
  <si>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</si>
  <si>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</si>
  <si>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</si>
  <si>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</si>
  <si>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</si>
  <si>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</si>
  <si>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</si>
  <si>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</si>
  <si>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</si>
  <si>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</si>
  <si>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</si>
  <si>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</si>
  <si>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</si>
  <si>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</si>
  <si>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</si>
  <si>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</si>
  <si>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</si>
  <si>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</si>
  <si>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</si>
  <si>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</si>
  <si>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</si>
  <si>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</si>
  <si>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</si>
  <si>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</si>
  <si>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</si>
  <si>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</si>
  <si>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</si>
  <si>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</si>
  <si>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</si>
  <si>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</si>
  <si>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</si>
  <si>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</si>
  <si>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</si>
  <si>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</si>
  <si>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</si>
  <si>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</si>
  <si>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</si>
  <si>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</si>
  <si>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</si>
  <si>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</si>
  <si>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</si>
  <si>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</si>
  <si>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</si>
  <si>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</si>
  <si>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</si>
  <si>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</si>
  <si>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</si>
  <si>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</si>
  <si>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</si>
  <si>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</si>
  <si>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</si>
  <si>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</si>
  <si>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</si>
  <si>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</si>
  <si>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</si>
  <si>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</si>
  <si>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</si>
  <si>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</si>
  <si>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</si>
  <si>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</si>
  <si>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</si>
  <si>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</si>
  <si>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</si>
  <si>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</si>
  <si>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</si>
  <si>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</si>
  <si>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</si>
  <si>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</si>
  <si>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</si>
  <si>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</si>
  <si>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</si>
  <si>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</si>
  <si>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</si>
  <si>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</si>
  <si>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</si>
  <si>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</si>
  <si>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</si>
  <si>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</si>
  <si>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</si>
  <si>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</si>
  <si>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</si>
  <si>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</si>
  <si>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</si>
  <si>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</si>
  <si>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</si>
  <si>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</si>
  <si>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</si>
  <si>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</si>
  <si>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</si>
  <si>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</si>
  <si>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</si>
  <si>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</si>
  <si>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</si>
  <si>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</si>
  <si>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</si>
  <si>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</si>
  <si>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</si>
  <si>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</si>
  <si>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</si>
  <si>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</si>
  <si>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</si>
  <si>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</si>
  <si>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</si>
  <si>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</si>
  <si>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</si>
  <si>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</si>
  <si>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</si>
  <si>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</si>
  <si>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</si>
  <si>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</si>
  <si>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</si>
  <si>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</si>
  <si>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</si>
  <si>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</si>
  <si>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</si>
  <si>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</si>
  <si>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</si>
  <si>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</si>
  <si>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</si>
  <si>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</si>
  <si>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</si>
  <si>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</si>
  <si>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</si>
  <si>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</si>
  <si>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</si>
  <si>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</si>
  <si>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</si>
  <si>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</si>
  <si>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</si>
  <si>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</si>
  <si>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</si>
  <si>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</si>
  <si>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</si>
  <si>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</si>
  <si>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</si>
  <si>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</si>
  <si>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</si>
  <si>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</si>
  <si>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</si>
  <si>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</si>
  <si>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</si>
  <si>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</si>
  <si>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</si>
  <si>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</si>
  <si>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</si>
  <si>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</si>
  <si>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</si>
  <si>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</si>
  <si>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</si>
  <si>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</si>
  <si>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</si>
  <si>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</si>
  <si>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</si>
  <si>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</si>
  <si>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</si>
  <si>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</si>
  <si>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</si>
  <si>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</si>
  <si>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</si>
  <si>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</si>
  <si>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</si>
  <si>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</si>
  <si>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</si>
  <si>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</si>
  <si>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</si>
  <si>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</si>
  <si>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</si>
  <si>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</si>
  <si>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</si>
  <si>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</si>
  <si>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</si>
  <si>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</si>
  <si>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</si>
  <si>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</si>
  <si>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</si>
  <si>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</si>
  <si>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</si>
  <si>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</si>
  <si>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</si>
  <si>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</si>
  <si>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</si>
  <si>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</si>
  <si>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</si>
  <si>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</si>
  <si>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</si>
  <si>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</si>
  <si>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</si>
  <si>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</si>
  <si>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</si>
  <si>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</si>
  <si>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</si>
  <si>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</si>
  <si>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</si>
  <si>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</si>
  <si>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</si>
  <si>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</si>
  <si>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</si>
  <si>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</si>
  <si>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</si>
  <si>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</si>
  <si>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</si>
  <si>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</si>
  <si>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</si>
  <si>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</si>
  <si>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</si>
  <si>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</si>
  <si>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</si>
  <si>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</si>
  <si>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</si>
  <si>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</si>
  <si>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</si>
  <si>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</si>
  <si>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</si>
  <si>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</si>
  <si>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</si>
  <si>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</si>
  <si>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</si>
  <si>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</si>
  <si>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</si>
  <si>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</si>
  <si>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</si>
  <si>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</si>
  <si>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</si>
  <si>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</si>
  <si>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</si>
  <si>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</si>
  <si>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</si>
  <si>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</si>
  <si>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</si>
  <si>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</si>
  <si>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</si>
  <si>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</si>
  <si>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</si>
  <si>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</si>
  <si>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</si>
  <si>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</si>
  <si>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</si>
  <si>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</si>
  <si>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</si>
  <si>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</si>
  <si>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</si>
  <si>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</si>
  <si>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</si>
  <si>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</si>
  <si>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</si>
  <si>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</si>
  <si>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</si>
  <si>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</si>
  <si>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</si>
  <si>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</si>
  <si>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</si>
  <si>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</si>
  <si>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</si>
  <si>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</si>
  <si>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</si>
  <si>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</si>
  <si>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</si>
  <si>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</si>
  <si>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</si>
  <si>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</si>
  <si>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</si>
  <si>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</si>
  <si>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</si>
  <si>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</si>
  <si>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</si>
  <si>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</si>
  <si>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</si>
  <si>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</si>
  <si>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</si>
  <si>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</si>
  <si>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</si>
  <si>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</si>
  <si>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</si>
  <si>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</si>
  <si>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</si>
  <si>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</si>
  <si>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</si>
  <si>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</si>
  <si>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</si>
  <si>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</si>
  <si>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</si>
  <si>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</si>
  <si>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</si>
  <si>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</si>
  <si>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</si>
  <si>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</si>
  <si>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</si>
  <si>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</si>
  <si>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</si>
  <si>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</si>
  <si>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</si>
  <si>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</si>
  <si>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</si>
  <si>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</si>
  <si>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</si>
  <si>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</si>
  <si>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</si>
  <si>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</si>
  <si>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</si>
  <si>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</si>
  <si>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</si>
  <si>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</si>
  <si>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</si>
  <si>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</si>
  <si>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</si>
  <si>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</si>
  <si>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</si>
  <si>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</si>
  <si>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</si>
  <si>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</si>
  <si>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</si>
  <si>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</si>
  <si>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</si>
  <si>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</si>
  <si>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</si>
  <si>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</si>
  <si>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</si>
  <si>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</si>
  <si>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</si>
  <si>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</si>
  <si>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</si>
  <si>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</si>
  <si>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</si>
  <si>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</si>
  <si>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</si>
  <si>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</si>
  <si>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</si>
  <si>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</si>
  <si>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</si>
  <si>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</si>
  <si>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</si>
  <si>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</si>
  <si>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</si>
  <si>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</si>
  <si>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</si>
  <si>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</si>
  <si>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</si>
  <si>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</si>
  <si>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</si>
  <si>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</si>
  <si>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</si>
  <si>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</si>
  <si>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</si>
  <si>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</si>
  <si>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</si>
  <si>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</si>
  <si>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</si>
  <si>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</si>
  <si>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</si>
  <si>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</si>
  <si>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</si>
  <si>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</si>
  <si>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</si>
  <si>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</si>
  <si>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</si>
  <si>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</si>
  <si>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</si>
  <si>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</si>
  <si>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</si>
  <si>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</si>
  <si>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</si>
  <si>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</si>
  <si>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</si>
  <si>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</si>
  <si>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</si>
  <si>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</si>
  <si>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</si>
  <si>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</si>
  <si>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</si>
  <si>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</si>
  <si>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</si>
  <si>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</si>
  <si>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</si>
  <si>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</si>
  <si>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</si>
  <si>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</si>
  <si>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</si>
  <si>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</si>
  <si>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</si>
  <si>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</si>
  <si>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</si>
  <si>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</si>
  <si>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</si>
  <si>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</si>
  <si>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</si>
  <si>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</si>
  <si>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</si>
  <si>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</si>
  <si>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</si>
  <si>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</si>
  <si>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</si>
  <si>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</si>
  <si>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</si>
  <si>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</si>
  <si>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</si>
  <si>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</si>
  <si>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</si>
  <si>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</si>
  <si>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</si>
  <si>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</si>
  <si>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</si>
  <si>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</si>
  <si>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</si>
  <si>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</si>
  <si>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</si>
  <si>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</si>
  <si>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</si>
  <si>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</si>
  <si>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</si>
  <si>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</si>
  <si>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</si>
  <si>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</si>
  <si>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</si>
  <si>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</si>
  <si>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</si>
  <si>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</si>
  <si>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</si>
  <si>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</si>
  <si>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</si>
  <si>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</si>
  <si>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</si>
  <si>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</si>
  <si>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</si>
  <si>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</si>
  <si>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</si>
  <si>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</si>
  <si>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</si>
  <si>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</si>
  <si>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</si>
  <si>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</si>
  <si>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</si>
  <si>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</si>
  <si>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</si>
  <si>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</si>
  <si>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</si>
  <si>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</si>
  <si>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</si>
  <si>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</si>
  <si>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</si>
  <si>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</si>
  <si>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</si>
  <si>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</si>
  <si>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</si>
  <si>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</si>
  <si>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</si>
  <si>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</si>
  <si>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</si>
  <si>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</si>
  <si>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</si>
  <si>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</si>
  <si>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</si>
  <si>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</si>
  <si>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</si>
  <si>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</si>
  <si>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</si>
  <si>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</si>
  <si>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</si>
  <si>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</si>
  <si>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</si>
  <si>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</si>
  <si>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</si>
  <si>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</si>
  <si>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</si>
  <si>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</si>
  <si>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</si>
  <si>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</si>
  <si>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</si>
  <si>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</si>
  <si>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</si>
  <si>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</si>
  <si>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</si>
  <si>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</si>
  <si>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</si>
  <si>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</si>
  <si>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</si>
  <si>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</si>
  <si>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</si>
  <si>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</si>
  <si>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</si>
  <si>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</si>
  <si>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</si>
  <si>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</si>
  <si>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</si>
  <si>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</si>
  <si>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</si>
  <si>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</si>
  <si>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</si>
  <si>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</si>
  <si>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</si>
  <si>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</si>
  <si>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</si>
  <si>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</si>
  <si>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</si>
  <si>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</si>
  <si>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</si>
  <si>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</si>
  <si>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</si>
  <si>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</si>
  <si>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</si>
  <si>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</si>
  <si>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</si>
  <si>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</si>
  <si>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</si>
  <si>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</si>
  <si>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</si>
  <si>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</si>
  <si>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</si>
  <si>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</si>
  <si>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</si>
  <si>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</si>
  <si>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</si>
  <si>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</si>
  <si>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</si>
  <si>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</si>
  <si>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</si>
  <si>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</si>
  <si>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</si>
  <si>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</si>
  <si>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</si>
  <si>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</si>
  <si>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</si>
  <si>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</si>
  <si>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</si>
  <si>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</si>
  <si>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</si>
  <si>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</si>
  <si>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</si>
  <si>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</si>
  <si>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</si>
  <si>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</si>
  <si>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</si>
  <si>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</si>
  <si>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</si>
  <si>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</si>
  <si>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</si>
  <si>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</si>
  <si>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</si>
  <si>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</si>
  <si>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</si>
  <si>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</si>
  <si>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</si>
  <si>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</si>
  <si>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</si>
  <si>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</si>
  <si>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</si>
  <si>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</si>
  <si>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</si>
  <si>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</si>
  <si>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</si>
  <si>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</si>
  <si>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</si>
  <si>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</si>
  <si>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</si>
  <si>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</si>
  <si>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</si>
  <si>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</si>
  <si>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</si>
  <si>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</si>
  <si>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</si>
  <si>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</si>
  <si>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</si>
  <si>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</si>
  <si>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</si>
  <si>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</si>
  <si>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</si>
  <si>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</si>
  <si>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</si>
  <si>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</si>
  <si>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</si>
  <si>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</si>
  <si>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</si>
  <si>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</si>
  <si>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</si>
  <si>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</si>
  <si>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</si>
  <si>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</si>
  <si>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</si>
  <si>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</si>
  <si>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</si>
  <si>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</si>
  <si>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</si>
  <si>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</si>
  <si>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</si>
  <si>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</si>
  <si>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</si>
  <si>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</si>
  <si>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</si>
  <si>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</si>
  <si>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</si>
  <si>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</si>
  <si>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</si>
  <si>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</si>
  <si>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</si>
  <si>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</si>
  <si>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</si>
  <si>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</si>
  <si>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</si>
  <si>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</si>
  <si>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</si>
  <si>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</si>
  <si>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</si>
  <si>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</si>
  <si>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</si>
  <si>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</si>
  <si>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</si>
  <si>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</si>
  <si>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</si>
  <si>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</si>
  <si>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</si>
  <si>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</si>
  <si>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</si>
  <si>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</si>
  <si>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</si>
  <si>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</si>
  <si>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</si>
  <si>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</si>
  <si>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</si>
  <si>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</si>
  <si>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</si>
  <si>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</si>
  <si>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</si>
  <si>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</si>
  <si>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</si>
  <si>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</si>
  <si>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</si>
  <si>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</si>
  <si>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</si>
  <si>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</si>
  <si>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</si>
  <si>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</si>
  <si>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</si>
  <si>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</si>
  <si>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</si>
  <si>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</si>
  <si>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</si>
  <si>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</si>
  <si>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</si>
  <si>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</si>
  <si>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</si>
  <si>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</si>
  <si>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</si>
  <si>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</si>
  <si>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</si>
  <si>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</si>
  <si>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</si>
  <si>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</si>
  <si>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</si>
  <si>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</si>
  <si>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</si>
  <si>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</si>
  <si>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</si>
  <si>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</si>
  <si>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</si>
  <si>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</si>
  <si>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</si>
  <si>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</si>
  <si>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</si>
  <si>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</si>
  <si>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</si>
  <si>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</si>
  <si>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</si>
  <si>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</si>
  <si>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</si>
  <si>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</si>
  <si>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</si>
  <si>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</si>
  <si>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</si>
  <si>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</si>
  <si>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</si>
  <si>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</si>
  <si>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</si>
  <si>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</si>
  <si>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</si>
  <si>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</si>
  <si>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</si>
  <si>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</si>
  <si>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</si>
  <si>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</si>
  <si>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</si>
  <si>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</si>
  <si>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</si>
  <si>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</si>
  <si>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</si>
  <si>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</si>
  <si>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</si>
  <si>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</si>
  <si>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</si>
  <si>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</si>
  <si>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</si>
  <si>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</si>
  <si>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</si>
  <si>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</si>
  <si>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</si>
  <si>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</si>
  <si>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</si>
  <si>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</si>
  <si>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</si>
  <si>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</si>
  <si>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</si>
  <si>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</si>
  <si>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</si>
  <si>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</si>
  <si>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</si>
  <si>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</si>
  <si>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</si>
  <si>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</si>
  <si>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</si>
  <si>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</si>
  <si>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</si>
  <si>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</si>
  <si>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</si>
  <si>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</si>
  <si>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</si>
  <si>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</si>
  <si>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</si>
  <si>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</si>
  <si>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</si>
  <si>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</si>
  <si>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</si>
  <si>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</si>
  <si>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</si>
  <si>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</si>
  <si>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</si>
  <si>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</si>
  <si>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</si>
  <si>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</si>
  <si>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</si>
  <si>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</si>
  <si>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</si>
  <si>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</si>
  <si>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</si>
  <si>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</si>
  <si>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</si>
  <si>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</si>
  <si>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</si>
  <si>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</si>
  <si>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</si>
  <si>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</si>
  <si>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</si>
  <si>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</si>
  <si>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</si>
  <si>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</si>
  <si>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</si>
  <si>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</si>
  <si>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</si>
  <si>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</si>
  <si>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</si>
  <si>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</si>
  <si>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</si>
  <si>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</si>
  <si>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</si>
  <si>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</si>
  <si>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</si>
  <si>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</si>
  <si>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</si>
  <si>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</si>
  <si>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</si>
  <si>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</si>
  <si>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</si>
  <si>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</si>
  <si>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</si>
  <si>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</si>
  <si>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</si>
  <si>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</si>
  <si>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</si>
  <si>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</si>
  <si>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</si>
  <si>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</si>
  <si>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</si>
  <si>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</si>
  <si>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</si>
  <si>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</si>
  <si>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</si>
  <si>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</si>
  <si>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</si>
  <si>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</si>
  <si>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</si>
  <si>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</si>
  <si>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</si>
  <si>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</si>
  <si>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</si>
  <si>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</si>
  <si>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</si>
  <si>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</si>
  <si>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</si>
  <si>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</si>
  <si>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</si>
  <si>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</si>
  <si>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</si>
  <si>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</si>
  <si>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</si>
  <si>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</si>
  <si>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</si>
  <si>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</si>
  <si>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</si>
  <si>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</si>
  <si>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</si>
  <si>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</si>
  <si>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</si>
  <si>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</si>
  <si>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</si>
  <si>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</si>
  <si>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</si>
  <si>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</si>
  <si>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</si>
  <si>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</si>
  <si>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</si>
  <si>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</si>
  <si>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</si>
  <si>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</si>
  <si>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</si>
  <si>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</si>
  <si>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</si>
  <si>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</si>
  <si>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</si>
  <si>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</si>
  <si>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</si>
  <si>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</si>
  <si>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</si>
  <si>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</si>
  <si>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</si>
  <si>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</si>
  <si>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</si>
  <si>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</si>
  <si>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</si>
  <si>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</si>
  <si>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</si>
  <si>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</si>
  <si>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</si>
  <si>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</si>
  <si>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</si>
  <si>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</si>
  <si>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</si>
  <si>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</si>
  <si>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</si>
  <si>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</si>
  <si>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</si>
  <si>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</si>
  <si>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</si>
  <si>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</si>
  <si>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</si>
  <si>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</si>
  <si>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</si>
  <si>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</si>
  <si>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</si>
  <si>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</si>
  <si>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</si>
  <si>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</si>
  <si>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</si>
  <si>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</si>
  <si>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</si>
  <si>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</si>
  <si>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</si>
  <si>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</si>
  <si>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</si>
  <si>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</si>
  <si>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</si>
  <si>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</si>
  <si>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</si>
  <si>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</si>
  <si>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</si>
  <si>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</si>
  <si>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</si>
  <si>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</si>
  <si>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</si>
  <si>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</si>
  <si>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</si>
  <si>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</si>
  <si>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</si>
  <si>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</si>
  <si>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</si>
  <si>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</si>
  <si>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</si>
  <si>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</si>
  <si>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</si>
  <si>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</si>
  <si>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</si>
  <si>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</si>
  <si>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</si>
  <si>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</si>
  <si>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</si>
  <si>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</si>
  <si>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</si>
  <si>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</si>
  <si>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</si>
  <si>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</si>
  <si>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</si>
  <si>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</si>
  <si>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</si>
  <si>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</si>
  <si>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</si>
  <si>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</si>
  <si>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</si>
  <si>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</si>
  <si>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</si>
  <si>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</si>
  <si>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</si>
  <si>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</si>
  <si>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</si>
  <si>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</si>
  <si>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</si>
  <si>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</si>
  <si>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</si>
  <si>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</si>
  <si>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</si>
  <si>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</si>
  <si>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</si>
  <si>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</si>
  <si>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</si>
  <si>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</si>
  <si>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</si>
  <si>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</si>
  <si>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</si>
  <si>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</si>
  <si>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</si>
  <si>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</si>
  <si>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</si>
  <si>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</si>
  <si>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</si>
  <si>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</si>
  <si>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</si>
  <si>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</si>
  <si>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</si>
  <si>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</si>
  <si>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</si>
  <si>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</si>
  <si>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</si>
  <si>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</si>
  <si>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</si>
  <si>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</si>
  <si>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</si>
  <si>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</si>
  <si>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</si>
  <si>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</si>
  <si>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</si>
  <si>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</si>
  <si>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</si>
  <si>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</si>
  <si>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</si>
  <si>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</si>
  <si>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</si>
  <si>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</si>
  <si>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</si>
  <si>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</si>
  <si>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</si>
  <si>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</si>
  <si>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</si>
  <si>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</si>
  <si>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</si>
  <si>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</si>
  <si>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</si>
  <si>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</si>
  <si>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</si>
  <si>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</si>
  <si>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</si>
  <si>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</si>
  <si>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</si>
  <si>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</si>
  <si>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</si>
  <si>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</si>
  <si>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</si>
  <si>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</si>
  <si>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</si>
  <si>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</si>
  <si>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</si>
  <si>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</si>
  <si>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</si>
  <si>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</si>
  <si>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</si>
  <si>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</si>
  <si>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</si>
  <si>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</si>
  <si>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</si>
  <si>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</si>
  <si>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</si>
  <si>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</si>
  <si>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</si>
  <si>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</si>
  <si>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</si>
  <si>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</si>
  <si>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</si>
  <si>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</si>
  <si>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</si>
  <si>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</si>
  <si>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</si>
  <si>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</si>
  <si>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</si>
  <si>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</si>
  <si>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</si>
  <si>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</si>
  <si>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</si>
  <si>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</si>
  <si>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</si>
  <si>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</si>
  <si>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</si>
  <si>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</si>
  <si>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</si>
  <si>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</si>
  <si>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</si>
  <si>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</si>
  <si>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</si>
  <si>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</si>
  <si>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</si>
  <si>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</si>
  <si>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</si>
  <si>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</si>
  <si>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</si>
  <si>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</si>
  <si>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</si>
  <si>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</si>
  <si>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</si>
  <si>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</si>
  <si>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</si>
  <si>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</si>
  <si>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</si>
  <si>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</si>
  <si>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</si>
  <si>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</si>
  <si>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</si>
  <si>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</si>
  <si>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</si>
  <si>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</si>
  <si>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</si>
  <si>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</si>
  <si>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</si>
  <si>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</si>
  <si>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</si>
  <si>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</si>
  <si>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</si>
  <si>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</si>
  <si>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</si>
  <si>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</si>
  <si>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</si>
  <si>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</si>
  <si>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</si>
  <si>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</si>
  <si>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</si>
  <si>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</si>
  <si>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</si>
  <si>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</si>
  <si>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</si>
  <si>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</si>
  <si>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</si>
  <si>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</si>
  <si>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</si>
  <si>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</si>
  <si>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</si>
  <si>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</si>
  <si>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</si>
  <si>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</si>
  <si>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</si>
  <si>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</si>
  <si>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</si>
  <si>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</si>
  <si>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</si>
  <si>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</si>
  <si>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</si>
  <si>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</si>
  <si>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</si>
  <si>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</si>
  <si>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</si>
  <si>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</si>
  <si>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</si>
  <si>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</si>
  <si>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</si>
  <si>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</si>
  <si>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</si>
  <si>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</si>
  <si>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</si>
  <si>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</si>
  <si>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</si>
  <si>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</si>
  <si>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</si>
  <si>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</si>
  <si>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</si>
  <si>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</si>
  <si>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</si>
  <si>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</si>
  <si>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</si>
  <si>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</si>
  <si>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</si>
  <si>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</si>
  <si>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</si>
  <si>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</si>
  <si>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</si>
  <si>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</si>
  <si>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</si>
  <si>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</si>
  <si>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</si>
  <si>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</si>
  <si>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</si>
  <si>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</si>
  <si>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</si>
  <si>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</si>
  <si>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</si>
  <si>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</si>
  <si>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</si>
  <si>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</si>
  <si>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</si>
  <si>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</si>
  <si>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</si>
  <si>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</si>
  <si>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</si>
  <si>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</si>
  <si>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</si>
  <si>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</si>
  <si>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</si>
  <si>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</si>
  <si>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</si>
  <si>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</si>
  <si>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</si>
  <si>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</si>
  <si>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</si>
  <si>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</si>
  <si>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</si>
  <si>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</si>
  <si>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</si>
  <si>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</si>
  <si>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</si>
  <si>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</si>
  <si>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</si>
  <si>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</si>
  <si>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</si>
  <si>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</si>
  <si>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</si>
  <si>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</si>
  <si>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</si>
  <si>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</si>
  <si>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</si>
  <si>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</si>
  <si>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</si>
  <si>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</si>
  <si>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</si>
  <si>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</si>
  <si>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</si>
  <si>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</si>
  <si>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</si>
  <si>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</si>
  <si>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</si>
  <si>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</si>
  <si>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</si>
  <si>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</si>
  <si>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</si>
  <si>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</si>
  <si>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</si>
  <si>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</si>
  <si>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</si>
  <si>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</si>
  <si>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</si>
  <si>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</si>
  <si>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</si>
  <si>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</si>
  <si>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</si>
  <si>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</si>
  <si>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</si>
  <si>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</si>
  <si>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</si>
  <si>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</si>
  <si>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</si>
  <si>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</si>
  <si>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</si>
  <si>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</si>
  <si>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</si>
  <si>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</si>
  <si>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</si>
  <si>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</si>
  <si>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</si>
  <si>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</si>
  <si>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</si>
  <si>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</si>
  <si>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</si>
  <si>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</si>
  <si>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</si>
  <si>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</si>
  <si>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</si>
  <si>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</si>
  <si>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</si>
  <si>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</si>
  <si>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</si>
  <si>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</si>
  <si>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</si>
  <si>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</si>
  <si>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</si>
  <si>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</si>
  <si>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</si>
  <si>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</si>
  <si>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</si>
  <si>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</si>
  <si>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</si>
  <si>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</si>
  <si>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</si>
  <si>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</si>
  <si>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</si>
  <si>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</si>
  <si>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</si>
  <si>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</si>
  <si>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</si>
  <si>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</si>
  <si>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</si>
  <si>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</si>
  <si>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</si>
  <si>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</si>
  <si>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</si>
  <si>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</si>
  <si>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</si>
  <si>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</si>
  <si>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</si>
  <si>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</si>
  <si>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</si>
  <si>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</si>
  <si>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</si>
  <si>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</si>
  <si>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</si>
  <si>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</si>
  <si>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</si>
  <si>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</si>
  <si>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</si>
  <si>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</si>
  <si>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</si>
  <si>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</si>
  <si>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</si>
  <si>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</si>
  <si>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</si>
  <si>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</si>
  <si>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</si>
  <si>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</si>
  <si>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</si>
  <si>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</si>
  <si>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</si>
  <si>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</si>
  <si>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</si>
  <si>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</si>
  <si>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</si>
  <si>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</si>
  <si>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</si>
  <si>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</si>
  <si>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</si>
  <si>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</si>
  <si>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</si>
  <si>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</si>
  <si>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</si>
  <si>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</si>
  <si>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</si>
  <si>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</si>
  <si>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</si>
  <si>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</si>
  <si>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</si>
  <si>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</si>
  <si>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</si>
  <si>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</si>
  <si>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</si>
  <si>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</si>
  <si>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</si>
  <si>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</si>
  <si>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</si>
  <si>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</si>
  <si>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</si>
  <si>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</si>
  <si>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</si>
  <si>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</si>
  <si>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</si>
  <si>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</si>
  <si>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</si>
  <si>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</si>
  <si>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</si>
  <si>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</si>
  <si>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</si>
  <si>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</si>
  <si>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</si>
  <si>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</si>
  <si>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</si>
  <si>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</si>
  <si>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</si>
  <si>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</si>
  <si>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</si>
  <si>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</si>
  <si>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</si>
  <si>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</si>
  <si>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</si>
  <si>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</si>
  <si>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</si>
  <si>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</si>
  <si>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</si>
  <si>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</si>
  <si>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</si>
  <si>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</si>
  <si>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</si>
  <si>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</si>
  <si>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</si>
  <si>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</si>
  <si>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</si>
  <si>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</si>
  <si>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</si>
  <si>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</si>
  <si>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</si>
  <si>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</si>
  <si>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</si>
  <si>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</si>
  <si>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</si>
  <si>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</si>
  <si>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</si>
  <si>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</si>
  <si>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</si>
  <si>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</si>
  <si>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</si>
  <si>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</si>
  <si>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</si>
  <si>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</si>
  <si>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</si>
  <si>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</si>
  <si>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</si>
  <si>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</si>
  <si>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</si>
  <si>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</si>
  <si>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</si>
  <si>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</si>
  <si>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</si>
  <si>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</si>
  <si>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</si>
  <si>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</si>
  <si>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</si>
  <si>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</si>
  <si>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</si>
  <si>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</si>
  <si>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</si>
  <si>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</si>
  <si>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</si>
  <si>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</si>
  <si>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</si>
  <si>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</si>
  <si>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</si>
  <si>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</si>
  <si>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</si>
  <si>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</si>
  <si>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</si>
  <si>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</si>
  <si>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</si>
  <si>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</si>
  <si>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</si>
  <si>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</si>
  <si>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</si>
  <si>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</si>
  <si>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</si>
  <si>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</si>
  <si>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</si>
  <si>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</si>
  <si>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</si>
  <si>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</si>
  <si>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</si>
  <si>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</si>
  <si>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</si>
  <si>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</si>
  <si>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</si>
  <si>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</si>
  <si>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</si>
  <si>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</si>
  <si>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</si>
  <si>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</si>
  <si>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</si>
  <si>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</si>
  <si>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</si>
  <si>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</si>
  <si>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</si>
  <si>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</si>
  <si>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</si>
  <si>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</si>
  <si>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</si>
  <si>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</si>
  <si>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</si>
  <si>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</si>
  <si>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</si>
  <si>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</si>
  <si>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</si>
  <si>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</si>
  <si>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</si>
  <si>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</si>
  <si>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</si>
  <si>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</si>
  <si>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</si>
  <si>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</si>
  <si>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</si>
  <si>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</si>
  <si>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</si>
  <si>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</si>
  <si>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</si>
  <si>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</si>
  <si>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</si>
  <si>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</si>
  <si>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</si>
  <si>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</si>
  <si>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</si>
  <si>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</si>
  <si>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</si>
  <si>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</si>
  <si>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</si>
  <si>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</si>
  <si>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</si>
  <si>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</si>
  <si>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</si>
  <si>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</si>
  <si>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</si>
  <si>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</si>
  <si>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</si>
  <si>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</si>
  <si>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</si>
  <si>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</si>
  <si>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</si>
  <si>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</si>
  <si>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</si>
  <si>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</si>
  <si>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</si>
  <si>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</si>
  <si>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</si>
  <si>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</si>
  <si>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</si>
  <si>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</si>
  <si>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</si>
  <si>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</si>
  <si>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</si>
  <si>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</si>
  <si>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</si>
  <si>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</si>
  <si>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</si>
  <si>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</si>
  <si>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</si>
  <si>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</si>
  <si>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</si>
  <si>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</si>
  <si>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</si>
  <si>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</si>
  <si>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</si>
  <si>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</si>
  <si>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</si>
  <si>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</si>
  <si>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</si>
  <si>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</si>
  <si>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</si>
  <si>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</si>
  <si>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</si>
  <si>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</si>
  <si>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</si>
  <si>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</si>
  <si>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</si>
  <si>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</si>
  <si>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</si>
  <si>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</si>
  <si>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</si>
  <si>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</si>
  <si>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</si>
  <si>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</si>
  <si>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</si>
  <si>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</si>
  <si>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</si>
  <si>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</si>
  <si>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</si>
  <si>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</si>
  <si>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</si>
  <si>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</si>
  <si>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</si>
  <si>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</si>
  <si>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</si>
  <si>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</si>
  <si>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</si>
  <si>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</si>
  <si>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</si>
  <si>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</si>
  <si>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</si>
  <si>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</si>
  <si>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</si>
  <si>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</si>
  <si>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</si>
  <si>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</si>
  <si>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</si>
  <si>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</si>
  <si>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</si>
  <si>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</si>
  <si>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</si>
  <si>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</si>
  <si>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</si>
  <si>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</si>
  <si>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</si>
  <si>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</si>
  <si>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</si>
  <si>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</si>
  <si>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</si>
  <si>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</si>
  <si>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</si>
  <si>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</si>
  <si>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</si>
  <si>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</si>
  <si>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</si>
  <si>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</si>
  <si>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</si>
  <si>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</si>
  <si>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</si>
  <si>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</si>
  <si>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</si>
  <si>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</si>
  <si>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</si>
  <si>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</si>
  <si>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</si>
  <si>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</si>
  <si>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</si>
  <si>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</si>
  <si>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</si>
  <si>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</si>
  <si>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</si>
  <si>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</si>
  <si>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</si>
  <si>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</si>
  <si>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</si>
  <si>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</si>
  <si>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</si>
  <si>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</si>
  <si>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</si>
  <si>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</si>
  <si>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</si>
  <si>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</si>
  <si>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</si>
  <si>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</si>
  <si>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</si>
  <si>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</si>
  <si>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</si>
  <si>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</si>
  <si>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</si>
  <si>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</si>
  <si>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</si>
  <si>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</si>
  <si>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</si>
  <si>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</si>
  <si>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</si>
  <si>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</si>
  <si>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</si>
  <si>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</si>
  <si>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</si>
  <si>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</si>
  <si>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</si>
  <si>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</si>
  <si>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</si>
  <si>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</si>
  <si>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</si>
  <si>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</si>
  <si>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</si>
  <si>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</si>
  <si>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</si>
  <si>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</si>
  <si>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</si>
  <si>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</si>
  <si>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</si>
  <si>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</si>
  <si>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</si>
  <si>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</si>
  <si>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</si>
  <si>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</si>
  <si>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</si>
  <si>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</si>
  <si>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</si>
  <si>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</si>
  <si>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</si>
  <si>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</si>
  <si>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</si>
  <si>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</si>
  <si>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</si>
  <si>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</si>
  <si>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</si>
  <si>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</si>
  <si>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</si>
  <si>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</si>
  <si>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</si>
  <si>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</si>
  <si>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</si>
  <si>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</si>
  <si>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</si>
  <si>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</si>
  <si>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</si>
  <si>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</si>
  <si>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</si>
  <si>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</si>
  <si>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</si>
  <si>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</si>
  <si>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</si>
  <si>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</si>
  <si>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</si>
  <si>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</si>
  <si>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</si>
  <si>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</si>
  <si>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</si>
  <si>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</si>
  <si>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</si>
  <si>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</si>
  <si>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</si>
  <si>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</si>
  <si>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</si>
  <si>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</si>
  <si>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</si>
  <si>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</si>
  <si>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</si>
  <si>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</si>
  <si>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</si>
  <si>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</si>
  <si>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</si>
  <si>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</si>
  <si>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</si>
  <si>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</si>
  <si>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</si>
  <si>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</si>
  <si>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</si>
  <si>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</si>
  <si>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</si>
  <si>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</si>
  <si>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</si>
  <si>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</si>
  <si>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</si>
  <si>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</si>
  <si>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</si>
  <si>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</si>
  <si>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</si>
  <si>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</si>
  <si>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</si>
  <si>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</si>
  <si>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</si>
  <si>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</si>
  <si>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</si>
  <si>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</si>
  <si>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</si>
  <si>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</si>
  <si>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</si>
  <si>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</si>
  <si>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</si>
  <si>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</si>
  <si>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</si>
  <si>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</si>
  <si>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</si>
  <si>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</si>
  <si>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</si>
  <si>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</si>
  <si>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</si>
  <si>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</si>
  <si>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</si>
  <si>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</si>
  <si>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</si>
  <si>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</si>
  <si>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</si>
  <si>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</si>
  <si>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</si>
  <si>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</si>
  <si>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</si>
  <si>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</si>
  <si>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</si>
  <si>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</si>
  <si>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</si>
  <si>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</si>
  <si>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</si>
  <si>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</si>
  <si>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</si>
  <si>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</si>
  <si>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</si>
  <si>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</si>
  <si>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</si>
  <si>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</si>
  <si>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</si>
  <si>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</si>
  <si>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</si>
  <si>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</si>
  <si>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</si>
  <si>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</si>
  <si>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</si>
  <si>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</si>
  <si>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</si>
  <si>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</si>
  <si>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</si>
  <si>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</si>
  <si>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</si>
  <si>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</si>
  <si>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</si>
  <si>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</si>
  <si>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</si>
  <si>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</si>
  <si>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</si>
  <si>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</si>
  <si>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</si>
  <si>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</si>
  <si>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</si>
  <si>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</si>
  <si>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</si>
  <si>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</si>
  <si>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</si>
  <si>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</si>
  <si>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</si>
  <si>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</si>
  <si>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</si>
  <si>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</si>
  <si>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</si>
  <si>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</si>
  <si>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</si>
  <si>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</si>
  <si>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</si>
  <si>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</si>
  <si>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</si>
  <si>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</si>
  <si>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</si>
  <si>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</si>
  <si>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</si>
  <si>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</si>
  <si>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</si>
  <si>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</si>
  <si>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</si>
  <si>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</si>
  <si>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</si>
  <si>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</si>
  <si>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</si>
  <si>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</si>
  <si>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</si>
  <si>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</si>
  <si>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</si>
  <si>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</si>
  <si>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</si>
  <si>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</si>
  <si>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</si>
  <si>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</si>
  <si>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</si>
  <si>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</si>
  <si>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</si>
  <si>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</si>
  <si>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</si>
  <si>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</si>
  <si>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</si>
  <si>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</si>
  <si>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</si>
  <si>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</si>
  <si>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</si>
  <si>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</si>
  <si>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</si>
  <si>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</si>
  <si>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</si>
  <si>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</si>
  <si>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</si>
  <si>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</si>
  <si>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</si>
  <si>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</si>
  <si>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</si>
  <si>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</si>
  <si>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</si>
  <si>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</si>
  <si>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</si>
  <si>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</si>
  <si>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</si>
  <si>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</si>
  <si>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</si>
  <si>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</si>
  <si>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</si>
  <si>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</si>
  <si>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</si>
  <si>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</si>
  <si>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</si>
  <si>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</si>
  <si>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</si>
  <si>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</si>
  <si>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</si>
  <si>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</si>
  <si>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</si>
  <si>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</si>
  <si>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</si>
  <si>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</si>
  <si>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</si>
  <si>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</si>
  <si>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</si>
  <si>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</si>
  <si>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</si>
  <si>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</si>
  <si>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</si>
  <si>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</si>
  <si>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</si>
  <si>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</si>
  <si>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</si>
  <si>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</si>
  <si>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</si>
  <si>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</si>
  <si>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</si>
  <si>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</si>
  <si>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</si>
  <si>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</si>
  <si>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</si>
  <si>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</si>
  <si>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</si>
  <si>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</si>
  <si>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</si>
  <si>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</si>
  <si>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</si>
  <si>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</si>
  <si>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</si>
  <si>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</si>
  <si>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</si>
  <si>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</si>
  <si>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</si>
  <si>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</si>
  <si>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</si>
  <si>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</si>
  <si>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</si>
  <si>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</si>
  <si>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</si>
  <si>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</si>
  <si>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</si>
  <si>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</si>
  <si>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</si>
  <si>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</si>
  <si>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</si>
  <si>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</si>
  <si>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</si>
  <si>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</si>
  <si>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</si>
  <si>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</si>
  <si>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</si>
  <si>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</si>
  <si>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</si>
  <si>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</si>
  <si>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</si>
  <si>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</si>
  <si>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</si>
  <si>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</si>
  <si>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</si>
  <si>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</si>
  <si>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</si>
  <si>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</si>
  <si>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</si>
  <si>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</si>
  <si>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</si>
  <si>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</si>
  <si>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</si>
  <si>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</si>
  <si>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</si>
  <si>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</si>
  <si>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</si>
  <si>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</si>
  <si>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</si>
  <si>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</si>
  <si>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</si>
  <si>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</si>
  <si>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</si>
  <si>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</si>
  <si>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</si>
  <si>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</si>
  <si>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</si>
  <si>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</si>
  <si>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</si>
  <si>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</si>
  <si>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</si>
  <si>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</si>
  <si>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</si>
  <si>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</si>
  <si>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</si>
  <si>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</si>
  <si>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</si>
  <si>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</si>
  <si>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</si>
  <si>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</si>
  <si>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</si>
  <si>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</si>
  <si>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</si>
  <si>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</si>
  <si>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</si>
  <si>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</si>
  <si>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</si>
  <si>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</si>
  <si>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</si>
  <si>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</si>
  <si>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</si>
  <si>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</si>
  <si>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</si>
  <si>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</si>
  <si>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</si>
  <si>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</si>
  <si>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</si>
  <si>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</si>
  <si>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</si>
  <si>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</si>
  <si>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</si>
  <si>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</si>
  <si>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</si>
  <si>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</si>
  <si>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</si>
  <si>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</si>
  <si>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</si>
  <si>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</si>
  <si>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</si>
  <si>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</si>
  <si>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</si>
  <si>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</si>
  <si>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</si>
  <si>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</si>
  <si>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</si>
  <si>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</si>
  <si>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</si>
  <si>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</si>
  <si>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</si>
  <si>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</si>
  <si>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</si>
  <si>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</si>
  <si>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</si>
  <si>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</si>
  <si>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</si>
  <si>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</si>
  <si>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</si>
  <si>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</si>
  <si>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</si>
  <si>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</si>
  <si>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</si>
  <si>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</si>
  <si>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</si>
  <si>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</si>
  <si>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</si>
  <si>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</si>
  <si>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</si>
  <si>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</si>
  <si>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</si>
  <si>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</si>
  <si>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</si>
  <si>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</si>
  <si>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</si>
  <si>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</si>
  <si>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</si>
  <si>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</si>
  <si>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</si>
  <si>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</si>
  <si>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</si>
  <si>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</si>
  <si>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</si>
  <si>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</si>
  <si>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</si>
  <si>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</si>
  <si>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</si>
  <si>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</si>
  <si>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</si>
  <si>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</si>
  <si>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</si>
  <si>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</si>
  <si>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</si>
  <si>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</si>
  <si>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</si>
  <si>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</si>
  <si>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</si>
  <si>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</si>
  <si>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</si>
  <si>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</si>
  <si>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</si>
  <si>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</si>
  <si>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</si>
  <si>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</si>
  <si>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</si>
  <si>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</si>
  <si>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</si>
  <si>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</si>
  <si>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</si>
  <si>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</si>
  <si>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</si>
  <si>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</si>
  <si>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</si>
  <si>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</si>
  <si>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</si>
  <si>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</si>
  <si>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</si>
  <si>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</si>
  <si>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</si>
  <si>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</si>
  <si>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</si>
  <si>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</si>
  <si>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</si>
  <si>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</si>
  <si>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</si>
  <si>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</si>
  <si>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</si>
  <si>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</si>
  <si>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</si>
  <si>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</si>
  <si>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</si>
  <si>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</si>
  <si>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</si>
  <si>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</si>
  <si>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</si>
  <si>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</si>
  <si>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</si>
  <si>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</si>
  <si>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</si>
  <si>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</si>
  <si>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</si>
  <si>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</si>
  <si>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</si>
  <si>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</si>
  <si>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</si>
  <si>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</si>
  <si>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</si>
  <si>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</si>
  <si>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</si>
  <si>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</si>
  <si>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</si>
  <si>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</si>
  <si>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</si>
  <si>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</si>
  <si>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</si>
  <si>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</si>
  <si>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</si>
  <si>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</si>
  <si>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</si>
  <si>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</si>
  <si>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</si>
  <si>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</si>
  <si>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</si>
  <si>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</si>
  <si>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</si>
  <si>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</si>
  <si>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</si>
  <si>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</si>
  <si>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</si>
  <si>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</si>
  <si>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</si>
  <si>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</si>
  <si>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</si>
  <si>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</si>
  <si>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</si>
  <si>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</si>
  <si>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</si>
  <si>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</si>
  <si>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</si>
  <si>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</si>
  <si>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</si>
  <si>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</si>
  <si>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</si>
  <si>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</si>
  <si>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</si>
  <si>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</si>
  <si>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</si>
  <si>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</si>
  <si>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</si>
  <si>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</si>
  <si>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</si>
  <si>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</si>
  <si>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</si>
  <si>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</si>
  <si>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</si>
  <si>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</si>
  <si>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</si>
  <si>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</si>
  <si>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</si>
  <si>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</si>
  <si>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</si>
  <si>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</si>
  <si>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</si>
  <si>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</si>
  <si>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</si>
  <si>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</si>
  <si>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</si>
  <si>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</si>
  <si>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</si>
  <si>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</si>
  <si>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</si>
  <si>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</si>
  <si>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</si>
  <si>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</si>
  <si>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</si>
  <si>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</si>
  <si>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</si>
  <si>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</si>
  <si>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</si>
  <si>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</si>
  <si>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</si>
  <si>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</si>
  <si>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</si>
  <si>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</si>
  <si>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</si>
  <si>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</si>
  <si>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</si>
  <si>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</si>
  <si>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</si>
  <si>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</si>
  <si>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</si>
  <si>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</si>
  <si>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</si>
  <si>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</si>
  <si>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</si>
  <si>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</si>
  <si>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</si>
  <si>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</si>
  <si>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</si>
  <si>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</si>
  <si>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</si>
  <si>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</si>
  <si>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</si>
  <si>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</si>
  <si>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</si>
  <si>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</si>
  <si>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</si>
  <si>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</si>
  <si>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</si>
  <si>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</si>
  <si>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</si>
  <si>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</si>
  <si>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</si>
  <si>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</si>
  <si>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</si>
  <si>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</si>
  <si>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</si>
  <si>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</si>
  <si>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</si>
  <si>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</si>
  <si>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</si>
  <si>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</si>
  <si>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</si>
  <si>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</si>
  <si>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</si>
  <si>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</si>
  <si>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</si>
  <si>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</si>
  <si>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</si>
  <si>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</si>
  <si>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</si>
  <si>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</si>
  <si>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</si>
  <si>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</si>
  <si>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</si>
  <si>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</si>
  <si>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</si>
  <si>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</si>
  <si>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</si>
  <si>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</si>
  <si>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</si>
  <si>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</si>
  <si>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</si>
  <si>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</si>
  <si>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</si>
  <si>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</si>
  <si>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</si>
  <si>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</si>
  <si>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</si>
  <si>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</si>
  <si>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</si>
  <si>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</si>
  <si>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</si>
  <si>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</si>
  <si>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</si>
  <si>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</si>
  <si>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</si>
  <si>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</si>
  <si>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</si>
  <si>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</si>
  <si>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</si>
  <si>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</si>
  <si>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</si>
  <si>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</si>
  <si>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</si>
  <si>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</si>
  <si>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</si>
  <si>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</si>
  <si>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</si>
  <si>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</si>
  <si>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</si>
  <si>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</si>
  <si>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</si>
  <si>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</si>
  <si>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</si>
  <si>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</si>
  <si>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</si>
  <si>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</si>
  <si>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</si>
  <si>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</si>
  <si>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</si>
  <si>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</si>
  <si>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</si>
  <si>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</si>
  <si>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</si>
  <si>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</si>
  <si>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</si>
  <si>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</si>
  <si>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</si>
  <si>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</si>
  <si>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</si>
  <si>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</si>
  <si>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</si>
  <si>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</si>
  <si>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</si>
  <si>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</si>
  <si>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</si>
  <si>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</si>
  <si>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</si>
  <si>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</si>
  <si>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</si>
  <si>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</si>
  <si>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</si>
  <si>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</si>
  <si>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</si>
  <si>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</si>
  <si>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</si>
  <si>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</si>
  <si>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</si>
  <si>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</si>
  <si>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</si>
  <si>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</si>
  <si>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</si>
  <si>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</si>
  <si>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</si>
  <si>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</si>
  <si>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</si>
  <si>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</si>
  <si>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</si>
  <si>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</si>
  <si>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</si>
  <si>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</si>
  <si>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</si>
  <si>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</si>
  <si>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</si>
  <si>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</si>
  <si>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</si>
  <si>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</si>
  <si>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</si>
  <si>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</si>
  <si>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</si>
  <si>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</si>
  <si>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</si>
  <si>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</si>
  <si>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</si>
  <si>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</si>
  <si>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</si>
  <si>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</si>
  <si>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</si>
  <si>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</si>
  <si>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</si>
  <si>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</si>
  <si>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</si>
  <si>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</si>
  <si>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</si>
  <si>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</si>
  <si>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</si>
  <si>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</si>
  <si>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</si>
  <si>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</si>
  <si>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</si>
  <si>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</si>
  <si>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</si>
  <si>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</si>
  <si>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</si>
  <si>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</si>
  <si>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</si>
  <si>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</si>
  <si>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</si>
  <si>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</si>
  <si>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</si>
  <si>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</si>
  <si>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</si>
  <si>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</si>
  <si>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</si>
  <si>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</si>
  <si>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</si>
  <si>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</si>
  <si>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</si>
  <si>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</si>
  <si>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</si>
  <si>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</si>
  <si>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</si>
  <si>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</si>
  <si>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</si>
  <si>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</si>
  <si>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</si>
  <si>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</si>
  <si>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</si>
  <si>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</si>
  <si>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</si>
  <si>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</si>
  <si>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</si>
  <si>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</si>
  <si>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</si>
  <si>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</si>
  <si>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</si>
  <si>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</si>
  <si>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</si>
  <si>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</si>
  <si>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</si>
  <si>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</si>
  <si>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</si>
  <si>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</si>
  <si>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</si>
  <si>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</si>
  <si>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</si>
  <si>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</si>
  <si>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</si>
  <si>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</si>
  <si>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</si>
  <si>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</si>
  <si>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</si>
  <si>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</si>
  <si>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</si>
  <si>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</si>
  <si>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</si>
  <si>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</si>
  <si>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</si>
  <si>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</si>
  <si>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</si>
  <si>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</si>
  <si>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</si>
  <si>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</si>
  <si>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</si>
  <si>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</si>
  <si>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</si>
  <si>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</si>
  <si>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</si>
  <si>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</si>
  <si>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</si>
  <si>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</si>
  <si>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</si>
  <si>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</si>
  <si>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</si>
  <si>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</si>
  <si>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</si>
  <si>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</si>
  <si>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</si>
  <si>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</si>
  <si>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</si>
  <si>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</si>
  <si>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</si>
  <si>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</si>
  <si>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</si>
  <si>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</si>
  <si>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</si>
  <si>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</si>
  <si>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</si>
  <si>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</si>
  <si>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</si>
  <si>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</si>
  <si>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</si>
  <si>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</si>
  <si>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</si>
  <si>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</si>
  <si>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</si>
  <si>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</si>
  <si>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</si>
  <si>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</si>
  <si>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</si>
  <si>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</si>
  <si>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</si>
  <si>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</si>
  <si>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</si>
  <si>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</si>
  <si>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</si>
  <si>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</si>
  <si>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</si>
  <si>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</si>
  <si>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</si>
  <si>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</si>
  <si>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</si>
  <si>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</si>
  <si>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</si>
  <si>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</si>
  <si>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</si>
  <si>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</si>
  <si>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</si>
  <si>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</si>
  <si>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</si>
  <si>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</si>
  <si>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</si>
  <si>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</si>
  <si>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</si>
  <si>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</si>
  <si>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</si>
  <si>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</si>
  <si>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</si>
  <si>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</si>
  <si>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</si>
  <si>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</si>
  <si>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</si>
  <si>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</si>
  <si>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</si>
  <si>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</si>
  <si>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</si>
  <si>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</si>
  <si>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</si>
  <si>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</si>
  <si>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</si>
  <si>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</si>
  <si>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</si>
  <si>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</si>
  <si>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</si>
  <si>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</si>
  <si>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</si>
  <si>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</si>
  <si>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</si>
  <si>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</si>
  <si>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</si>
  <si>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</si>
  <si>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</si>
  <si>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</si>
  <si>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</si>
  <si>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</si>
  <si>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</si>
  <si>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</si>
  <si>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</si>
  <si>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</si>
  <si>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</si>
  <si>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</si>
  <si>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</si>
  <si>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</si>
  <si>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</si>
  <si>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</si>
  <si>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</si>
  <si>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</si>
  <si>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</si>
  <si>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</si>
  <si>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</si>
  <si>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</si>
  <si>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</si>
  <si>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</si>
  <si>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</si>
  <si>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</si>
  <si>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</si>
  <si>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</si>
  <si>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</si>
  <si>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</si>
  <si>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</si>
  <si>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</si>
  <si>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</si>
  <si>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</si>
  <si>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</si>
  <si>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</si>
  <si>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</si>
  <si>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</si>
  <si>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</si>
  <si>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</si>
  <si>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</si>
  <si>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</si>
  <si>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</si>
  <si>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</si>
  <si>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</si>
  <si>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</si>
  <si>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</si>
  <si>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</si>
  <si>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</si>
  <si>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</si>
  <si>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</si>
  <si>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</si>
  <si>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</si>
  <si>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</si>
  <si>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</si>
  <si>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</si>
  <si>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</si>
  <si>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</si>
  <si>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</si>
  <si>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</si>
  <si>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</si>
  <si>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</si>
  <si>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</si>
  <si>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</si>
  <si>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</si>
  <si>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</si>
  <si>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</si>
  <si>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</si>
  <si>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</si>
  <si>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</si>
  <si>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</si>
  <si>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</si>
  <si>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</si>
  <si>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</si>
  <si>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</si>
  <si>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</si>
  <si>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</si>
  <si>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</si>
  <si>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</si>
  <si>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</si>
  <si>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</si>
  <si>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</si>
  <si>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</si>
  <si>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</si>
  <si>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</si>
  <si>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</si>
  <si>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</si>
  <si>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</si>
  <si>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</si>
  <si>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</si>
  <si>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</si>
  <si>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</si>
  <si>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</si>
  <si>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</si>
  <si>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</si>
  <si>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</si>
  <si>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</si>
  <si>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</si>
  <si>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</si>
  <si>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</si>
  <si>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</si>
  <si>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</si>
  <si>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</si>
  <si>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</si>
  <si>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</si>
  <si>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</si>
  <si>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</si>
  <si>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</si>
  <si>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</si>
  <si>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</si>
  <si>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</si>
  <si>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</si>
  <si>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</si>
  <si>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</si>
  <si>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</si>
  <si>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</si>
  <si>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</si>
  <si>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</si>
  <si>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</si>
  <si>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</si>
  <si>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</si>
  <si>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</si>
  <si>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</si>
  <si>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</si>
  <si>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</si>
  <si>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</si>
  <si>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</si>
  <si>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</si>
  <si>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</si>
  <si>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</si>
  <si>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</si>
  <si>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</si>
  <si>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</si>
  <si>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</si>
  <si>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</si>
  <si>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</si>
  <si>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</si>
  <si>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</si>
  <si>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</si>
  <si>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</si>
  <si>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</si>
  <si>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</si>
  <si>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</si>
  <si>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</si>
  <si>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</si>
  <si>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</si>
  <si>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</si>
  <si>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</si>
  <si>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</si>
  <si>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</si>
  <si>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</si>
  <si>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</si>
  <si>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</si>
  <si>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</si>
  <si>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</si>
  <si>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</si>
  <si>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</si>
  <si>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</si>
  <si>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</si>
  <si>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</si>
  <si>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</si>
  <si>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</si>
  <si>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</si>
  <si>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</si>
  <si>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</si>
  <si>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</si>
  <si>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</si>
  <si>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</si>
  <si>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</si>
  <si>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</si>
  <si>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</si>
  <si>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</si>
  <si>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</si>
  <si>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</si>
  <si>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</si>
  <si>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</si>
  <si>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</si>
  <si>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</si>
  <si>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</si>
  <si>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</si>
  <si>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</si>
  <si>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</si>
  <si>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</si>
  <si>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</si>
  <si>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</si>
  <si>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</si>
  <si>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</si>
  <si>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</si>
  <si>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</si>
  <si>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</si>
  <si>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</si>
  <si>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</si>
  <si>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</si>
  <si>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</si>
  <si>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</si>
  <si>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</si>
  <si>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</si>
  <si>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</si>
  <si>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</si>
  <si>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</si>
  <si>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</si>
  <si>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</si>
  <si>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</si>
  <si>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</si>
  <si>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</si>
  <si>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</si>
  <si>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</si>
  <si>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</si>
  <si>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</si>
  <si>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</si>
  <si>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</si>
  <si>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</si>
  <si>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</si>
  <si>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</si>
  <si>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</si>
  <si>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</si>
  <si>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</si>
  <si>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</si>
  <si>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</si>
  <si>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</si>
  <si>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</si>
  <si>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</si>
  <si>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</si>
  <si>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</si>
  <si>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</si>
  <si>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</si>
  <si>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</si>
  <si>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</si>
  <si>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</si>
  <si>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</si>
  <si>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</si>
  <si>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</si>
  <si>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</si>
  <si>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</si>
  <si>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</si>
  <si>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</si>
  <si>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</si>
  <si>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</si>
  <si>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</si>
  <si>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</si>
  <si>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</si>
  <si>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</si>
  <si>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</si>
  <si>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</si>
  <si>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</si>
  <si>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</si>
  <si>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</si>
  <si>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</si>
  <si>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</si>
  <si>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</si>
  <si>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</si>
  <si>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</si>
  <si>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</si>
  <si>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</si>
  <si>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</si>
  <si>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</si>
  <si>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</si>
  <si>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</si>
  <si>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</si>
  <si>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</si>
  <si>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</si>
  <si>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</si>
  <si>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</si>
  <si>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</si>
  <si>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</si>
  <si>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</si>
  <si>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</si>
  <si>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</si>
  <si>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</si>
  <si>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</si>
  <si>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</si>
  <si>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</si>
  <si>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</si>
  <si>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</si>
  <si>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</si>
  <si>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</si>
  <si>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</si>
  <si>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</si>
  <si>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</si>
  <si>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</si>
  <si>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</si>
  <si>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</si>
  <si>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</si>
  <si>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</si>
  <si>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</si>
  <si>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</si>
  <si>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</si>
  <si>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</si>
  <si>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</si>
  <si>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</si>
  <si>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</si>
  <si>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</si>
  <si>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</si>
  <si>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</si>
  <si>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</si>
  <si>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</si>
  <si>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</si>
  <si>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</si>
  <si>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</si>
  <si>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</si>
  <si>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</si>
  <si>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</si>
  <si>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</si>
  <si>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</si>
  <si>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</si>
  <si>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</si>
  <si>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</si>
  <si>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</si>
  <si>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</si>
  <si>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</si>
  <si>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</si>
  <si>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</si>
  <si>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</si>
  <si>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</si>
  <si>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</si>
  <si>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</si>
  <si>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</si>
  <si>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</si>
  <si>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</si>
  <si>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</si>
  <si>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</si>
  <si>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</si>
  <si>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</si>
  <si>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</si>
  <si>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</si>
  <si>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</si>
  <si>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</si>
  <si>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</si>
  <si>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</si>
  <si>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</si>
  <si>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</si>
  <si>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</si>
  <si>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</si>
  <si>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</si>
  <si>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</si>
  <si>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</si>
  <si>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</si>
  <si>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</si>
  <si>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</si>
  <si>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</si>
  <si>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</si>
  <si>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</si>
  <si>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</si>
  <si>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</si>
  <si>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</si>
  <si>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</si>
  <si>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</si>
  <si>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</si>
  <si>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</si>
  <si>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</si>
  <si>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</si>
  <si>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</si>
  <si>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</si>
  <si>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</si>
  <si>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</si>
  <si>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</si>
  <si>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</si>
  <si>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</si>
  <si>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</si>
  <si>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</si>
  <si>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</si>
  <si>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</si>
  <si>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</si>
  <si>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</si>
  <si>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</si>
  <si>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</si>
  <si>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</si>
  <si>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</si>
  <si>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</si>
  <si>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</si>
  <si>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</si>
  <si>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</si>
  <si>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</si>
  <si>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</si>
  <si>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</si>
  <si>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</si>
  <si>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</si>
  <si>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</si>
  <si>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</si>
  <si>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</si>
  <si>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</si>
  <si>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</si>
  <si>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</si>
  <si>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</si>
  <si>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</si>
  <si>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</si>
  <si>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</si>
  <si>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</si>
  <si>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</si>
  <si>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</si>
  <si>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</si>
  <si>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</si>
  <si>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</si>
  <si>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</si>
  <si>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</si>
  <si>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</si>
  <si>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</si>
  <si>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</si>
  <si>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</si>
  <si>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</si>
  <si>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</si>
  <si>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</si>
  <si>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</si>
  <si>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</si>
  <si>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</si>
  <si>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</si>
  <si>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</si>
  <si>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</si>
  <si>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</si>
  <si>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</si>
  <si>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</si>
  <si>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</si>
  <si>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</si>
  <si>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</si>
  <si>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</si>
  <si>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</si>
  <si>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</si>
  <si>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</si>
  <si>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</si>
  <si>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</si>
  <si>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</si>
  <si>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</si>
  <si>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</si>
  <si>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</si>
  <si>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</si>
  <si>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</si>
  <si>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</si>
  <si>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</si>
  <si>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</si>
  <si>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</si>
  <si>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</si>
  <si>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</si>
  <si>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</si>
  <si>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</si>
  <si>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</si>
  <si>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</si>
  <si>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</si>
  <si>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</si>
  <si>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</si>
  <si>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</si>
  <si>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</si>
  <si>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</si>
  <si>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</si>
  <si>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</si>
  <si>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</si>
  <si>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</si>
  <si>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</si>
  <si>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</si>
  <si>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</si>
  <si>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</si>
  <si>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</si>
  <si>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</si>
  <si>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</si>
  <si>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</si>
  <si>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</si>
  <si>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</si>
  <si>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</si>
  <si>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</si>
  <si>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</si>
  <si>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</si>
  <si>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</si>
  <si>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</si>
  <si>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</si>
  <si>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</si>
  <si>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</si>
  <si>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</si>
  <si>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</si>
  <si>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</si>
  <si>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</si>
  <si>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</si>
  <si>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</si>
  <si>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</si>
  <si>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</si>
  <si>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</si>
  <si>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</si>
  <si>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</si>
  <si>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</si>
  <si>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</si>
  <si>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</si>
  <si>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</si>
  <si>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</si>
  <si>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</si>
  <si>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</si>
  <si>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</si>
  <si>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</si>
  <si>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</si>
  <si>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</si>
  <si>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</si>
  <si>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</si>
  <si>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</si>
  <si>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</si>
  <si>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</si>
  <si>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</si>
  <si>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</si>
  <si>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</si>
  <si>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</si>
  <si>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</si>
  <si>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</si>
  <si>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</si>
  <si>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</si>
  <si>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</si>
  <si>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</si>
  <si>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</si>
  <si>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</si>
  <si>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</si>
  <si>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</si>
  <si>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</si>
  <si>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</si>
  <si>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</si>
  <si>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</si>
  <si>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</si>
  <si>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</si>
  <si>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</si>
  <si>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</si>
  <si>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</si>
  <si>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</si>
  <si>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</si>
  <si>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</si>
  <si>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</si>
  <si>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</si>
  <si>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</si>
  <si>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</si>
  <si>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</si>
  <si>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</si>
  <si>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</si>
  <si>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</si>
  <si>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</si>
  <si>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</si>
  <si>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</si>
  <si>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</si>
  <si>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</si>
  <si>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</si>
  <si>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</si>
  <si>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</si>
  <si>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</si>
  <si>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</si>
  <si>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</si>
  <si>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</si>
  <si>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</si>
  <si>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</si>
  <si>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</si>
  <si>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</si>
  <si>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</si>
  <si>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</si>
  <si>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</si>
  <si>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</si>
  <si>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</si>
  <si>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</si>
  <si>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</si>
  <si>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</si>
  <si>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</si>
  <si>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</si>
  <si>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</si>
  <si>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</si>
  <si>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</si>
  <si>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</si>
  <si>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</si>
  <si>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</si>
  <si>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</si>
  <si>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</si>
  <si>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</si>
  <si>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</si>
  <si>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</si>
  <si>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</si>
  <si>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</si>
  <si>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</si>
  <si>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</si>
  <si>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</si>
  <si>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</si>
  <si>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</si>
  <si>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</si>
  <si>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</si>
  <si>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</si>
  <si>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</si>
  <si>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</si>
  <si>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</si>
  <si>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</si>
  <si>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</si>
  <si>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</si>
  <si>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</si>
  <si>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</si>
  <si>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</si>
  <si>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</si>
  <si>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</si>
  <si>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</si>
  <si>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</si>
  <si>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</si>
  <si>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</si>
  <si>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</si>
  <si>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</si>
  <si>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</si>
  <si>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</si>
  <si>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</si>
  <si>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</si>
  <si>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</si>
  <si>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</si>
  <si>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</si>
  <si>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</si>
  <si>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</si>
  <si>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</si>
  <si>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</si>
  <si>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</si>
  <si>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</si>
  <si>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</si>
  <si>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</si>
  <si>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</si>
  <si>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</si>
  <si>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</si>
  <si>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</si>
  <si>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</si>
  <si>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</si>
  <si>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</si>
  <si>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</si>
  <si>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</si>
  <si>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</si>
  <si>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</si>
  <si>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</si>
  <si>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</si>
  <si>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</si>
  <si>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</si>
  <si>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</si>
  <si>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</si>
  <si>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</si>
  <si>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</si>
  <si>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</si>
  <si>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</si>
  <si>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</si>
  <si>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</si>
  <si>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</si>
  <si>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</si>
  <si>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</si>
  <si>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</si>
  <si>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</si>
  <si>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</si>
  <si>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</si>
  <si>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</si>
  <si>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</si>
  <si>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</si>
  <si>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</si>
  <si>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</si>
  <si>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</si>
  <si>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</si>
  <si>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</si>
  <si>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</si>
  <si>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</si>
  <si>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</si>
  <si>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</si>
  <si>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</si>
  <si>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</si>
  <si>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</si>
  <si>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</si>
  <si>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</si>
  <si>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</si>
  <si>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</si>
  <si>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</si>
  <si>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</si>
  <si>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</si>
  <si>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</si>
  <si>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</si>
  <si>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</si>
  <si>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</si>
  <si>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</si>
  <si>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</si>
  <si>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</si>
  <si>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</si>
  <si>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</si>
  <si>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</si>
  <si>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</si>
  <si>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</si>
  <si>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</si>
  <si>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</si>
  <si>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</si>
  <si>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</si>
  <si>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</si>
  <si>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</si>
  <si>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</si>
  <si>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</si>
  <si>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</si>
  <si>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</si>
  <si>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</si>
  <si>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</si>
  <si>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</si>
  <si>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</si>
  <si>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</si>
  <si>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</si>
  <si>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</si>
  <si>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</si>
  <si>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</si>
  <si>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</si>
  <si>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</si>
  <si>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</si>
  <si>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</si>
  <si>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</si>
  <si>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</si>
  <si>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</si>
  <si>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</si>
  <si>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</si>
  <si>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</si>
  <si>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</si>
  <si>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</si>
  <si>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</si>
  <si>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</si>
  <si>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</si>
  <si>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</si>
  <si>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</si>
  <si>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</si>
  <si>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</si>
  <si>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</si>
  <si>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</si>
  <si>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</si>
  <si>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</si>
  <si>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</si>
  <si>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</si>
  <si>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</si>
  <si>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</si>
  <si>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</si>
  <si>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</si>
  <si>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</si>
  <si>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</si>
  <si>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</si>
  <si>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</si>
  <si>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</si>
  <si>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</si>
  <si>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</si>
  <si>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</si>
  <si>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</si>
  <si>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</si>
  <si>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</si>
  <si>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</si>
  <si>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</si>
  <si>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</si>
  <si>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</si>
  <si>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</si>
  <si>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</si>
  <si>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</si>
  <si>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</si>
  <si>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</si>
  <si>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</si>
  <si>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</si>
  <si>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</si>
  <si>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</si>
  <si>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</si>
  <si>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</si>
  <si>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</si>
  <si>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</si>
  <si>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</si>
  <si>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</si>
  <si>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</si>
  <si>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</si>
  <si>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</si>
  <si>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</si>
  <si>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</si>
  <si>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</si>
  <si>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</si>
  <si>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</si>
  <si>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</si>
  <si>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</si>
  <si>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</si>
  <si>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</si>
  <si>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</si>
  <si>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</si>
  <si>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</si>
  <si>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</si>
  <si>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</si>
  <si>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</si>
  <si>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</si>
  <si>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</si>
  <si>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</si>
  <si>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</si>
  <si>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</si>
  <si>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</si>
  <si>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</si>
  <si>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</si>
  <si>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</si>
  <si>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</si>
  <si>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</si>
  <si>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</si>
  <si>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</si>
  <si>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</si>
  <si>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</si>
  <si>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</si>
  <si>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</si>
  <si>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</si>
  <si>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</si>
  <si>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</si>
  <si>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</si>
  <si>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</si>
  <si>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</si>
  <si>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</si>
  <si>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</si>
  <si>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</si>
  <si>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</si>
  <si>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</si>
  <si>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</si>
  <si>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</si>
  <si>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</si>
  <si>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</si>
  <si>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</si>
  <si>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</si>
  <si>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</si>
  <si>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</si>
  <si>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</si>
  <si>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</si>
  <si>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</si>
  <si>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</si>
  <si>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</si>
  <si>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</si>
  <si>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</si>
  <si>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</si>
  <si>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</si>
  <si>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</si>
  <si>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</si>
  <si>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</si>
  <si>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</si>
  <si>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</si>
  <si>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</si>
  <si>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</si>
  <si>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</si>
  <si>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</si>
  <si>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</si>
  <si>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</si>
  <si>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</si>
  <si>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</si>
  <si>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</si>
  <si>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</si>
  <si>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</si>
  <si>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</si>
  <si>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</si>
  <si>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</si>
  <si>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</si>
  <si>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</si>
  <si>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</si>
  <si>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</si>
  <si>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</si>
  <si>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</si>
  <si>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</si>
  <si>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</si>
  <si>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</si>
  <si>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</si>
  <si>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</si>
  <si>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</si>
  <si>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</si>
  <si>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</si>
  <si>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</si>
  <si>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</si>
  <si>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</si>
  <si>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</si>
  <si>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</si>
  <si>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</si>
  <si>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</si>
  <si>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</si>
  <si>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</si>
  <si>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</si>
  <si>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</si>
  <si>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</si>
  <si>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</si>
  <si>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</si>
  <si>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</si>
  <si>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</si>
  <si>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</si>
  <si>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</si>
  <si>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</si>
  <si>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</si>
  <si>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</si>
  <si>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</si>
  <si>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</si>
  <si>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</si>
  <si>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</si>
  <si>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</si>
  <si>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</si>
  <si>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</si>
  <si>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</si>
  <si>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</si>
  <si>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</si>
  <si>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</si>
  <si>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</si>
  <si>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</si>
  <si>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</si>
  <si>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</si>
  <si>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</si>
  <si>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</si>
  <si>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</si>
  <si>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</si>
  <si>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</si>
  <si>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</si>
  <si>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</si>
  <si>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</si>
  <si>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</si>
  <si>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</si>
  <si>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</si>
  <si>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</si>
  <si>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</si>
  <si>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</si>
  <si>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</si>
  <si>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</si>
  <si>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</si>
  <si>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</si>
  <si>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</si>
  <si>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</si>
  <si>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</si>
  <si>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</si>
  <si>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</si>
  <si>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</si>
  <si>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</si>
  <si>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</si>
  <si>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</si>
  <si>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</si>
  <si>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</si>
  <si>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</si>
  <si>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</si>
  <si>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</si>
  <si>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</si>
  <si>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</si>
  <si>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</si>
  <si>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</si>
  <si>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</si>
  <si>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</si>
  <si>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</si>
  <si>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</si>
  <si>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</si>
  <si>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</si>
  <si>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</si>
  <si>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</si>
  <si>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</si>
  <si>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</si>
  <si>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</si>
  <si>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</si>
  <si>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</si>
  <si>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</si>
  <si>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</si>
  <si>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</si>
  <si>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</si>
  <si>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</si>
  <si>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</si>
  <si>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</si>
  <si>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</si>
  <si>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</si>
  <si>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</si>
  <si>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</si>
  <si>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</si>
  <si>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</si>
  <si>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</si>
  <si>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</si>
  <si>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</si>
  <si>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</si>
  <si>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</si>
  <si>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</si>
  <si>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</si>
  <si>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</si>
  <si>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</si>
  <si>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</si>
  <si>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</si>
  <si>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</si>
  <si>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</si>
  <si>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</si>
  <si>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</si>
  <si>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</si>
  <si>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</si>
  <si>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</si>
  <si>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</si>
  <si>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</si>
  <si>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</si>
  <si>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</si>
  <si>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</si>
  <si>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</si>
  <si>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</si>
  <si>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</si>
  <si>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</si>
  <si>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</si>
  <si>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</si>
  <si>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</si>
  <si>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</si>
  <si>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</si>
  <si>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</si>
  <si>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</si>
  <si>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</si>
  <si>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</si>
  <si>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</si>
  <si>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</si>
  <si>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</si>
  <si>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</si>
  <si>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</si>
  <si>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</si>
  <si>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</si>
  <si>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</si>
  <si>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</si>
  <si>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</si>
  <si>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</si>
  <si>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</si>
  <si>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</si>
  <si>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</si>
  <si>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</si>
  <si>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</si>
  <si>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</si>
  <si>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</si>
  <si>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</si>
  <si>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</si>
  <si>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</si>
  <si>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</si>
  <si>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</si>
  <si>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</si>
  <si>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</si>
  <si>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</si>
  <si>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</si>
  <si>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</si>
  <si>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</si>
  <si>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</si>
  <si>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</si>
  <si>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</si>
  <si>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</si>
  <si>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</si>
  <si>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</si>
  <si>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</si>
  <si>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</si>
  <si>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</si>
  <si>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</si>
  <si>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</si>
  <si>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</si>
  <si>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</si>
  <si>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</si>
  <si>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</si>
  <si>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</si>
  <si>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</si>
  <si>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</si>
  <si>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</si>
  <si>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</si>
  <si>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</si>
  <si>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</si>
  <si>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</si>
  <si>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</si>
  <si>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</si>
  <si>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</si>
  <si>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</si>
  <si>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</si>
  <si>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</si>
  <si>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</si>
  <si>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</si>
  <si>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</si>
  <si>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</si>
  <si>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</si>
  <si>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</si>
  <si>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</si>
  <si>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</si>
  <si>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</si>
  <si>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</si>
  <si>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</si>
  <si>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</si>
  <si>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</si>
  <si>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</si>
  <si>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</si>
  <si>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</si>
  <si>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</si>
  <si>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</si>
  <si>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</si>
  <si>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</si>
  <si>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</si>
  <si>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</si>
  <si>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</si>
  <si>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</si>
  <si>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</si>
  <si>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</si>
  <si>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</si>
  <si>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</si>
  <si>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</si>
  <si>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</si>
  <si>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</si>
  <si>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</si>
  <si>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</si>
  <si>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</si>
  <si>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</si>
  <si>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</si>
  <si>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</si>
  <si>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</si>
  <si>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</si>
  <si>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</si>
  <si>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</si>
  <si>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</si>
  <si>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</si>
  <si>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</si>
  <si>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</si>
  <si>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</si>
  <si>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</si>
  <si>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</si>
  <si>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</si>
  <si>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</si>
  <si>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</si>
  <si>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</si>
  <si>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</si>
  <si>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</si>
  <si>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</si>
  <si>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</si>
  <si>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</si>
  <si>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</si>
  <si>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</si>
  <si>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</si>
  <si>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</si>
  <si>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</si>
  <si>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</si>
  <si>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</si>
  <si>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</si>
  <si>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</si>
  <si>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</si>
  <si>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</si>
  <si>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</si>
  <si>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</si>
  <si>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</si>
  <si>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</si>
  <si>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</si>
  <si>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</si>
  <si>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</si>
  <si>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</si>
  <si>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</si>
  <si>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</si>
  <si>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</si>
  <si>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</si>
  <si>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</si>
  <si>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</si>
  <si>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</si>
  <si>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</si>
  <si>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</si>
  <si>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</si>
  <si>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</si>
  <si>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</si>
  <si>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</si>
  <si>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</si>
  <si>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</si>
  <si>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</si>
  <si>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</si>
  <si>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</si>
  <si>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</si>
  <si>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</si>
  <si>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</si>
  <si>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</si>
  <si>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</si>
  <si>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</si>
  <si>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</si>
  <si>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</si>
  <si>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</si>
  <si>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</si>
  <si>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</si>
  <si>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</si>
  <si>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</si>
  <si>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</si>
  <si>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</si>
  <si>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</si>
  <si>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</si>
  <si>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</si>
  <si>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</si>
  <si>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</si>
  <si>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</si>
  <si>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</si>
  <si>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</si>
  <si>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</si>
  <si>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</si>
  <si>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</si>
  <si>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</si>
  <si>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</si>
  <si>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</si>
  <si>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</si>
  <si>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</si>
  <si>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</si>
  <si>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</si>
  <si>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</si>
  <si>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</si>
  <si>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</si>
  <si>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</si>
  <si>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</si>
  <si>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</si>
  <si>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</si>
  <si>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</si>
  <si>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</si>
  <si>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</si>
  <si>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</si>
  <si>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</si>
  <si>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</si>
  <si>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</si>
  <si>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</si>
  <si>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</si>
  <si>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</si>
  <si>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</si>
  <si>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</si>
  <si>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</si>
  <si>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</si>
  <si>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</si>
  <si>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</si>
  <si>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</si>
  <si>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</si>
  <si>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</si>
  <si>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</si>
  <si>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</si>
  <si>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</si>
  <si>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</si>
  <si>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</si>
  <si>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</si>
  <si>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</si>
  <si>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</si>
  <si>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</si>
  <si>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</si>
  <si>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</si>
  <si>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</si>
  <si>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</si>
  <si>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</si>
  <si>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</si>
  <si>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</si>
  <si>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</si>
  <si>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</si>
  <si>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</si>
  <si>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</si>
  <si>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</si>
  <si>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</si>
  <si>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</si>
  <si>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</si>
  <si>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</si>
  <si>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</si>
  <si>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</si>
  <si>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</si>
  <si>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</si>
  <si>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</si>
  <si>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</si>
  <si>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</si>
  <si>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</si>
  <si>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</si>
  <si>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</si>
  <si>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</si>
  <si>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</si>
  <si>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</si>
  <si>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</si>
  <si>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</si>
  <si>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</si>
  <si>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</si>
  <si>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</si>
  <si>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</si>
  <si>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</si>
  <si>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</si>
  <si>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</si>
  <si>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</si>
  <si>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</si>
  <si>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</si>
  <si>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</si>
  <si>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</si>
  <si>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</si>
  <si>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</si>
  <si>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</si>
  <si>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</si>
  <si>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</si>
  <si>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</si>
  <si>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</si>
  <si>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</si>
  <si>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</si>
  <si>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</si>
  <si>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</si>
  <si>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</si>
  <si>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</si>
  <si>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</si>
  <si>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</si>
  <si>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</si>
  <si>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</si>
  <si>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</si>
  <si>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</si>
  <si>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</si>
  <si>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</si>
  <si>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</si>
  <si>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</si>
  <si>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</si>
  <si>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</si>
  <si>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</si>
  <si>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</si>
  <si>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</si>
  <si>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</si>
  <si>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</si>
  <si>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</si>
  <si>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</si>
  <si>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</si>
  <si>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</si>
  <si>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</si>
  <si>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</si>
  <si>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</si>
  <si>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</si>
  <si>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</si>
  <si>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</si>
  <si>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</si>
  <si>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</si>
  <si>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</si>
  <si>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</si>
  <si>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</si>
  <si>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</si>
  <si>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</si>
  <si>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</si>
  <si>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</si>
  <si>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</si>
  <si>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</si>
  <si>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</si>
  <si>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</si>
  <si>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</si>
  <si>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</si>
  <si>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</si>
  <si>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</si>
  <si>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</si>
  <si>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</si>
  <si>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</si>
  <si>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</si>
  <si>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</si>
  <si>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</si>
  <si>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</si>
  <si>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</si>
  <si>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</si>
  <si>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</si>
  <si>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</si>
  <si>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</si>
  <si>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</si>
  <si>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</si>
  <si>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</si>
  <si>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</si>
  <si>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</si>
  <si>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</si>
  <si>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</si>
  <si>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</si>
  <si>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</si>
  <si>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</si>
  <si>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</si>
  <si>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</si>
  <si>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</si>
  <si>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</si>
  <si>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</si>
  <si>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</si>
  <si>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</si>
  <si>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</si>
  <si>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</si>
  <si>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</si>
  <si>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</si>
  <si>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</si>
  <si>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</si>
  <si>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</si>
  <si>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</si>
  <si>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</si>
  <si>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</si>
  <si>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</si>
  <si>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</si>
  <si>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</si>
  <si>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</si>
  <si>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</si>
  <si>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</si>
  <si>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</si>
  <si>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</si>
  <si>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</si>
  <si>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</si>
  <si>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</si>
  <si>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</si>
  <si>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</si>
  <si>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</si>
  <si>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</si>
  <si>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</si>
  <si>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</si>
  <si>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</si>
  <si>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</si>
  <si>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</si>
  <si>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</si>
  <si>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</si>
  <si>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</si>
  <si>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</si>
  <si>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</si>
  <si>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</si>
  <si>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</si>
  <si>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</si>
  <si>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</si>
  <si>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</si>
  <si>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</si>
  <si>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</si>
  <si>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</si>
  <si>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</si>
  <si>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</si>
  <si>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</si>
  <si>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</si>
  <si>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</si>
  <si>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</si>
  <si>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</si>
  <si>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</si>
  <si>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</si>
  <si>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</si>
  <si>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</si>
  <si>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</si>
  <si>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</si>
  <si>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</si>
  <si>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</si>
  <si>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</si>
  <si>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</si>
  <si>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</si>
  <si>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</si>
  <si>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</si>
  <si>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</si>
  <si>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</si>
  <si>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</si>
  <si>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</si>
  <si>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</si>
  <si>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</si>
  <si>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</si>
  <si>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</si>
  <si>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</si>
  <si>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</si>
  <si>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</si>
  <si>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</si>
  <si>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</si>
  <si>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</si>
  <si>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</si>
  <si>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</si>
  <si>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</si>
  <si>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</si>
  <si>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</si>
  <si>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</si>
  <si>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</si>
  <si>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</si>
  <si>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</si>
  <si>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</si>
  <si>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</si>
  <si>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</si>
  <si>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</si>
  <si>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</si>
  <si>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</si>
  <si>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</si>
  <si>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</si>
  <si>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</si>
  <si>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</si>
  <si>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</si>
  <si>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</si>
  <si>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</si>
  <si>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</si>
  <si>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</si>
  <si>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</si>
  <si>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</si>
  <si>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</si>
  <si>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</si>
  <si>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</si>
  <si>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</si>
  <si>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</si>
  <si>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</si>
  <si>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</si>
  <si>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</si>
  <si>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</si>
  <si>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</si>
  <si>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</si>
  <si>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</si>
  <si>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</si>
  <si>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</si>
  <si>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</si>
  <si>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</si>
  <si>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</si>
  <si>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</si>
  <si>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</si>
  <si>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</si>
  <si>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</si>
  <si>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</si>
  <si>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</si>
  <si>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</si>
  <si>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</si>
  <si>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</si>
  <si>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</si>
  <si>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</si>
  <si>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</si>
  <si>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</si>
  <si>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</si>
  <si>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</si>
  <si>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</si>
  <si>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</si>
  <si>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</si>
  <si>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</si>
  <si>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</si>
  <si>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</si>
  <si>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</si>
  <si>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</si>
  <si>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</si>
  <si>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</si>
  <si>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</si>
  <si>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</si>
  <si>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</si>
  <si>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</si>
  <si>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</si>
  <si>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</si>
  <si>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</si>
  <si>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</si>
  <si>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</si>
  <si>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</si>
  <si>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</si>
  <si>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</si>
  <si>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</si>
  <si>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</si>
  <si>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</si>
  <si>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</si>
  <si>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</si>
  <si>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</si>
  <si>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</si>
  <si>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</si>
  <si>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</si>
  <si>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</si>
  <si>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</si>
  <si>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</si>
  <si>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</si>
  <si>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</si>
  <si>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</si>
  <si>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</si>
  <si>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</si>
  <si>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</si>
  <si>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</si>
  <si>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</si>
  <si>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</si>
  <si>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</si>
  <si>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</si>
  <si>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</si>
  <si>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</si>
  <si>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</si>
  <si>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</si>
  <si>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</si>
  <si>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</si>
  <si>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</si>
  <si>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</si>
  <si>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</si>
  <si>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</si>
  <si>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</si>
  <si>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</si>
  <si>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</si>
  <si>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</si>
  <si>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</si>
  <si>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</si>
  <si>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</si>
  <si>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</si>
  <si>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</si>
  <si>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</si>
  <si>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</si>
  <si>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</si>
  <si>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</si>
  <si>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</si>
  <si>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</si>
  <si>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</si>
  <si>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</si>
  <si>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</si>
  <si>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</si>
  <si>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</si>
  <si>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</si>
  <si>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</si>
  <si>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</si>
  <si>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</si>
  <si>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</si>
  <si>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</si>
  <si>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</si>
  <si>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</si>
  <si>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</si>
  <si>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</si>
  <si>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</si>
  <si>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</si>
  <si>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</si>
  <si>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</si>
  <si>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</si>
  <si>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</si>
  <si>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</si>
  <si>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</si>
  <si>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</si>
  <si>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</si>
  <si>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</si>
  <si>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</si>
  <si>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</si>
  <si>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</si>
  <si>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</si>
  <si>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</si>
  <si>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</si>
  <si>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</si>
  <si>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</si>
  <si>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</si>
  <si>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</si>
  <si>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</si>
  <si>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</si>
  <si>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</si>
  <si>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</si>
  <si>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</si>
  <si>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</si>
  <si>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</si>
  <si>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</si>
  <si>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</si>
  <si>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</si>
  <si>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</si>
  <si>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</si>
  <si>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</si>
  <si>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</si>
  <si>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</si>
  <si>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</si>
  <si>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</si>
  <si>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</si>
  <si>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</si>
  <si>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</si>
  <si>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</si>
  <si>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</si>
  <si>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</si>
  <si>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</si>
  <si>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</si>
  <si>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</si>
  <si>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</si>
  <si>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</si>
  <si>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</si>
  <si>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</si>
  <si>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</si>
  <si>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</si>
  <si>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</si>
  <si>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</si>
  <si>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</si>
  <si>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</si>
  <si>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</si>
  <si>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</si>
  <si>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</si>
  <si>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</si>
  <si>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</si>
  <si>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</si>
  <si>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</si>
  <si>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</si>
  <si>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</si>
  <si>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</si>
  <si>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</si>
  <si>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</si>
  <si>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</si>
  <si>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</si>
  <si>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</si>
  <si>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</si>
  <si>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</si>
  <si>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</si>
  <si>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</si>
  <si>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</si>
  <si>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</si>
  <si>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</si>
  <si>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</si>
  <si>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</si>
  <si>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</si>
  <si>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</si>
  <si>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</si>
  <si>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</si>
  <si>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</si>
  <si>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</si>
  <si>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</si>
  <si>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</si>
  <si>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</si>
  <si>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</si>
  <si>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</si>
  <si>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</si>
  <si>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</si>
  <si>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</si>
  <si>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</si>
  <si>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</si>
  <si>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</si>
  <si>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</si>
  <si>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</si>
  <si>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</si>
  <si>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</si>
  <si>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</si>
  <si>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</si>
  <si>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</si>
  <si>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</si>
  <si>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</si>
  <si>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</si>
  <si>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</si>
  <si>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</si>
  <si>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</si>
  <si>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</si>
  <si>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</si>
  <si>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</si>
  <si>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</si>
  <si>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</si>
  <si>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</si>
  <si>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</si>
  <si>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</si>
  <si>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</si>
  <si>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</si>
  <si>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</si>
  <si>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</si>
  <si>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</si>
  <si>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</si>
  <si>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</si>
  <si>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</si>
  <si>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</si>
  <si>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</si>
  <si>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</si>
  <si>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</si>
  <si>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</si>
  <si>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</si>
  <si>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</si>
  <si>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</si>
  <si>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</si>
  <si>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</si>
  <si>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</si>
  <si>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</si>
  <si>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</si>
  <si>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</si>
  <si>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</si>
  <si>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</si>
  <si>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</si>
  <si>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</si>
  <si>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</si>
  <si>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</si>
  <si>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</si>
  <si>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</si>
  <si>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</si>
  <si>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</si>
  <si>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</si>
  <si>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</si>
  <si>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</si>
  <si>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</si>
  <si>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</si>
  <si>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</si>
  <si>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</si>
  <si>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</si>
  <si>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</si>
  <si>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</si>
  <si>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</si>
  <si>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</si>
  <si>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</si>
  <si>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</si>
  <si>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</si>
  <si>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</si>
  <si>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</si>
  <si>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</si>
  <si>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</si>
  <si>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</si>
  <si>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</si>
  <si>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</si>
  <si>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</si>
  <si>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</si>
  <si>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</si>
  <si>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</si>
  <si>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</si>
  <si>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</si>
  <si>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</si>
  <si>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</si>
  <si>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</si>
  <si>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</si>
  <si>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</si>
  <si>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</si>
  <si>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</si>
  <si>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</si>
  <si>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</si>
  <si>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</si>
  <si>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</si>
  <si>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</si>
  <si>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</si>
  <si>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</si>
  <si>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</si>
  <si>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</si>
  <si>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</si>
  <si>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</si>
  <si>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</si>
  <si>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</si>
  <si>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</si>
  <si>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</si>
  <si>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</si>
  <si>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</si>
  <si>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</si>
  <si>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</si>
  <si>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</si>
  <si>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</si>
  <si>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</si>
  <si>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</si>
  <si>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</si>
  <si>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</si>
  <si>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</si>
  <si>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</si>
  <si>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</si>
  <si>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</si>
  <si>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</si>
  <si>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</si>
  <si>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</si>
  <si>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</si>
  <si>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</si>
  <si>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</si>
  <si>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</si>
  <si>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</si>
  <si>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</si>
  <si>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</si>
  <si>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</si>
  <si>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</si>
  <si>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</si>
  <si>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</si>
  <si>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</si>
  <si>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</si>
  <si>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</si>
  <si>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</si>
  <si>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</si>
  <si>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</si>
  <si>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</si>
  <si>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</si>
  <si>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</si>
  <si>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</si>
  <si>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</si>
  <si>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</si>
  <si>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</si>
  <si>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</si>
  <si>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</si>
  <si>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</si>
  <si>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</si>
  <si>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</si>
  <si>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</si>
  <si>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</si>
  <si>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</si>
  <si>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</si>
  <si>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</si>
  <si>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</si>
  <si>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</si>
  <si>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</si>
  <si>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</si>
  <si>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</si>
  <si>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</si>
  <si>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</si>
  <si>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</si>
  <si>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</si>
  <si>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</si>
  <si>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</si>
  <si>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</si>
  <si>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</si>
  <si>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</si>
  <si>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</si>
  <si>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</si>
  <si>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</si>
  <si>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</si>
  <si>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</si>
  <si>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</si>
  <si>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</si>
  <si>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</si>
  <si>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</si>
  <si>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</si>
  <si>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</si>
  <si>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</si>
  <si>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</si>
  <si>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</si>
  <si>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</si>
  <si>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</si>
  <si>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</si>
  <si>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</si>
  <si>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</si>
  <si>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</si>
  <si>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</si>
  <si>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</si>
  <si>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</si>
  <si>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</si>
  <si>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</si>
  <si>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</si>
  <si>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</si>
  <si>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</si>
  <si>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</si>
  <si>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</si>
  <si>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</si>
  <si>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</si>
  <si>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</si>
  <si>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</si>
  <si>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</si>
  <si>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</si>
  <si>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</si>
  <si>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</si>
  <si>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</si>
  <si>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</si>
  <si>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</si>
  <si>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</si>
  <si>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</si>
  <si>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</si>
  <si>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</si>
  <si>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</si>
  <si>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</si>
  <si>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</si>
  <si>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</si>
  <si>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</si>
  <si>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</si>
  <si>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</si>
  <si>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</si>
  <si>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</si>
  <si>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</si>
  <si>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</si>
  <si>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</si>
  <si>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</si>
  <si>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</si>
  <si>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</si>
  <si>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</si>
  <si>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</si>
  <si>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</si>
  <si>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</si>
  <si>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</si>
  <si>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</si>
  <si>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</si>
  <si>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</si>
  <si>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</si>
  <si>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</si>
  <si>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</si>
  <si>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</si>
  <si>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</si>
  <si>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</si>
  <si>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</si>
  <si>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</si>
  <si>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</si>
  <si>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</si>
  <si>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</si>
  <si>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</si>
  <si>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</si>
  <si>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</si>
  <si>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</si>
  <si>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</si>
  <si>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</si>
  <si>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</si>
  <si>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</si>
  <si>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</si>
  <si>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</si>
  <si>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</si>
  <si>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</si>
  <si>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</si>
  <si>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</si>
  <si>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</si>
  <si>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</si>
  <si>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</si>
  <si>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</si>
  <si>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</si>
  <si>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</si>
  <si>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</si>
  <si>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</si>
  <si>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</si>
  <si>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</si>
  <si>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</si>
  <si>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</si>
  <si>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</si>
  <si>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</si>
  <si>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</si>
  <si>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</si>
  <si>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</si>
  <si>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</si>
  <si>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</si>
  <si>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</si>
  <si>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</si>
  <si>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</si>
  <si>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</si>
  <si>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</si>
  <si>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</si>
  <si>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</si>
  <si>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</si>
  <si>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</si>
  <si>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</si>
  <si>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</si>
  <si>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</si>
  <si>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</si>
  <si>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</si>
  <si>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</si>
  <si>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</si>
  <si>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</si>
  <si>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</si>
  <si>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</si>
  <si>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</si>
  <si>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</si>
  <si>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</si>
  <si>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</si>
  <si>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</si>
  <si>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</si>
  <si>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</si>
  <si>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</si>
  <si>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</si>
  <si>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</si>
  <si>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</si>
  <si>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</si>
  <si>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</si>
  <si>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</si>
  <si>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</si>
  <si>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</si>
  <si>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</si>
  <si>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</si>
  <si>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</si>
  <si>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</si>
  <si>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</si>
  <si>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</si>
  <si>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</si>
  <si>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</si>
  <si>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</si>
  <si>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</si>
  <si>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</si>
  <si>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</si>
  <si>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</si>
  <si>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</si>
  <si>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</si>
  <si>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</si>
  <si>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</si>
  <si>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</si>
  <si>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</si>
  <si>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</si>
  <si>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</si>
  <si>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</si>
  <si>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</si>
  <si>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</si>
  <si>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</si>
  <si>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</si>
  <si>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</si>
  <si>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</si>
  <si>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</si>
  <si>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</si>
  <si>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</si>
  <si>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</si>
  <si>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</si>
  <si>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</si>
  <si>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</si>
  <si>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</si>
  <si>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</si>
  <si>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</si>
  <si>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</si>
  <si>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</si>
  <si>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</si>
  <si>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</si>
  <si>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</si>
  <si>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</si>
  <si>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</si>
  <si>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</si>
  <si>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</si>
  <si>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</si>
  <si>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</si>
  <si>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</si>
  <si>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</si>
  <si>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</si>
  <si>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</si>
  <si>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</si>
  <si>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</si>
  <si>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</si>
  <si>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</si>
  <si>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</si>
  <si>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</si>
  <si>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</si>
  <si>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</si>
  <si>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</si>
  <si>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</si>
  <si>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</si>
  <si>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</si>
  <si>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</si>
  <si>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</si>
  <si>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</si>
  <si>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</si>
  <si>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</si>
  <si>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</si>
  <si>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</si>
  <si>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</si>
  <si>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</si>
  <si>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</si>
  <si>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</si>
  <si>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</si>
  <si>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</si>
  <si>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</si>
  <si>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</si>
  <si>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</si>
  <si>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</si>
  <si>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</si>
  <si>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</si>
  <si>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</si>
  <si>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</si>
  <si>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</si>
  <si>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</si>
  <si>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</si>
  <si>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</si>
  <si>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</si>
  <si>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</si>
  <si>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</si>
  <si>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</si>
  <si>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</si>
  <si>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</si>
  <si>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</si>
  <si>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</si>
  <si>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</si>
  <si>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</si>
  <si>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</si>
  <si>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</si>
  <si>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</si>
  <si>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</si>
  <si>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</si>
  <si>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</si>
  <si>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</si>
  <si>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</si>
  <si>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</si>
  <si>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</si>
  <si>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</si>
  <si>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</si>
  <si>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</si>
  <si>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</si>
  <si>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</si>
  <si>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</si>
  <si>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</si>
  <si>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</si>
  <si>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</si>
  <si>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</si>
  <si>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</si>
  <si>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</si>
  <si>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</si>
  <si>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</si>
  <si>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</si>
  <si>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</si>
  <si>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</si>
  <si>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</si>
  <si>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</si>
  <si>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</si>
  <si>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</si>
  <si>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</si>
  <si>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</si>
  <si>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</si>
  <si>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</si>
  <si>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</si>
  <si>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</si>
  <si>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</si>
  <si>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</si>
  <si>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</si>
  <si>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</si>
  <si>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</si>
  <si>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</si>
  <si>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</si>
  <si>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</si>
  <si>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</si>
  <si>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</si>
  <si>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</si>
  <si>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</si>
  <si>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</si>
  <si>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</si>
  <si>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</si>
  <si>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</si>
  <si>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</si>
  <si>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</si>
  <si>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</si>
  <si>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</si>
  <si>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</si>
  <si>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</si>
  <si>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</si>
  <si>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</si>
  <si>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</si>
  <si>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</si>
  <si>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</si>
  <si>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</si>
  <si>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</si>
  <si>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</si>
  <si>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</si>
  <si>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</si>
  <si>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</si>
  <si>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</si>
  <si>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</si>
  <si>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</si>
  <si>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</si>
  <si>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</si>
  <si>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</si>
  <si>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</si>
  <si>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</si>
  <si>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</si>
  <si>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</si>
  <si>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</si>
  <si>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</si>
  <si>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</si>
  <si>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</si>
  <si>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</si>
  <si>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</si>
  <si>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</si>
  <si>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</si>
  <si>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</si>
  <si>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</si>
  <si>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</si>
  <si>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</si>
  <si>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</si>
  <si>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</si>
  <si>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</si>
  <si>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</si>
  <si>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</si>
  <si>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</si>
  <si>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</si>
  <si>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</si>
  <si>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</si>
  <si>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</si>
  <si>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</si>
  <si>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</si>
  <si>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</si>
  <si>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</si>
  <si>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</si>
  <si>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</si>
  <si>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</si>
  <si>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</si>
  <si>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</si>
  <si>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</si>
  <si>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</si>
  <si>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</si>
  <si>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</si>
  <si>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</si>
  <si>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</si>
  <si>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</si>
  <si>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</si>
  <si>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</si>
  <si>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</si>
  <si>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</si>
  <si>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</si>
  <si>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</si>
  <si>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</si>
  <si>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</si>
  <si>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</si>
  <si>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</si>
  <si>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</si>
  <si>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</si>
  <si>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</si>
  <si>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</si>
  <si>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</si>
  <si>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</si>
  <si>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</si>
  <si>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</si>
  <si>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</si>
  <si>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</si>
  <si>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</si>
  <si>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</si>
  <si>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</si>
  <si>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</si>
  <si>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</si>
  <si>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</si>
  <si>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</si>
  <si>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</si>
  <si>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</si>
  <si>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</si>
  <si>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</si>
  <si>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</si>
  <si>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</si>
  <si>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</si>
  <si>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</si>
  <si>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</si>
  <si>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</si>
  <si>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</si>
  <si>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</si>
  <si>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</si>
  <si>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</si>
  <si>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</si>
  <si>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</si>
  <si>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</si>
  <si>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</si>
  <si>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</si>
  <si>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</si>
  <si>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</si>
  <si>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</si>
  <si>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</si>
  <si>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</si>
  <si>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</si>
  <si>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</si>
  <si>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</si>
  <si>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</si>
  <si>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</si>
  <si>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</si>
  <si>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</si>
  <si>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</si>
  <si>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</si>
  <si>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</si>
  <si>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</si>
  <si>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</si>
  <si>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</si>
  <si>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</si>
  <si>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</si>
  <si>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</si>
  <si>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</si>
  <si>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</si>
  <si>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</si>
  <si>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</si>
  <si>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</si>
  <si>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</si>
  <si>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</si>
  <si>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</si>
  <si>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</si>
  <si>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</si>
  <si>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</si>
  <si>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</si>
  <si>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</si>
  <si>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</si>
  <si>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</si>
  <si>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</si>
  <si>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</si>
  <si>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</si>
  <si>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</si>
  <si>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</si>
  <si>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</si>
  <si>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</si>
  <si>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</si>
  <si>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</si>
  <si>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</si>
  <si>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</si>
  <si>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</si>
  <si>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</si>
  <si>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</si>
  <si>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</si>
  <si>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</si>
  <si>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</si>
  <si>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</si>
  <si>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</si>
  <si>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</si>
  <si>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</si>
  <si>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</si>
  <si>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</si>
  <si>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</si>
  <si>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</si>
  <si>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</si>
  <si>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</si>
  <si>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</si>
  <si>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</si>
  <si>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</si>
  <si>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</si>
  <si>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</si>
  <si>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</si>
  <si>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</si>
  <si>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</si>
  <si>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</si>
  <si>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</si>
  <si>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</si>
  <si>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</si>
  <si>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</si>
  <si>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</si>
  <si>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</si>
  <si>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</si>
  <si>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</si>
  <si>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</si>
  <si>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</si>
  <si>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</si>
  <si>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</si>
  <si>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</si>
  <si>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</si>
  <si>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</si>
  <si>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</si>
  <si>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</si>
  <si>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</si>
  <si>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</si>
  <si>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</si>
  <si>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</si>
  <si>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</si>
  <si>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</si>
  <si>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</si>
  <si>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</si>
  <si>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</si>
  <si>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</si>
  <si>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</si>
  <si>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</si>
  <si>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</si>
  <si>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</si>
  <si>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</si>
  <si>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</si>
  <si>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</si>
  <si>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</si>
  <si>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</si>
  <si>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</si>
  <si>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</si>
  <si>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</si>
  <si>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</si>
  <si>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</si>
  <si>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</si>
  <si>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</si>
  <si>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</si>
  <si>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</si>
  <si>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</si>
  <si>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</si>
  <si>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</si>
  <si>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</si>
  <si>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</si>
  <si>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</si>
  <si>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</si>
  <si>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</si>
  <si>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</si>
  <si>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</si>
  <si>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</si>
  <si>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</si>
  <si>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</si>
  <si>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</si>
  <si>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</si>
  <si>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</si>
  <si>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</si>
  <si>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</si>
  <si>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</si>
  <si>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</si>
  <si>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</si>
  <si>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</si>
  <si>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</si>
  <si>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</si>
  <si>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</si>
  <si>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</si>
  <si>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</si>
  <si>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</si>
  <si>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</si>
  <si>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</si>
  <si>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</si>
  <si>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</si>
  <si>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</si>
  <si>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</si>
  <si>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</si>
  <si>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</si>
  <si>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</si>
  <si>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</si>
  <si>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</si>
  <si>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</si>
  <si>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</si>
  <si>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</si>
  <si>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</si>
  <si>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</si>
  <si>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</si>
  <si>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</si>
  <si>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</si>
  <si>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</si>
  <si>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</si>
  <si>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</si>
  <si>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</si>
  <si>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</si>
  <si>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</si>
  <si>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</si>
  <si>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</si>
  <si>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</si>
  <si>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</si>
  <si>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</si>
  <si>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</si>
  <si>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</si>
  <si>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</si>
  <si>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</si>
  <si>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</si>
  <si>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</si>
  <si>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</si>
  <si>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</si>
  <si>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</si>
  <si>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</si>
  <si>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</si>
  <si>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</si>
  <si>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</si>
  <si>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</si>
  <si>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</si>
  <si>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</si>
  <si>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</si>
  <si>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</si>
  <si>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</si>
  <si>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</si>
  <si>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</si>
  <si>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</si>
  <si>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</si>
  <si>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</si>
  <si>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</si>
  <si>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</si>
  <si>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</si>
  <si>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</si>
  <si>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</si>
  <si>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</si>
  <si>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</si>
  <si>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</si>
  <si>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</si>
  <si>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</si>
  <si>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</si>
  <si>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</si>
  <si>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</si>
  <si>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</si>
  <si>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</si>
  <si>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</si>
  <si>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</si>
  <si>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</si>
  <si>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</si>
  <si>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</si>
  <si>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</si>
  <si>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</si>
  <si>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</si>
  <si>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</si>
  <si>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</si>
  <si>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</si>
  <si>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</si>
  <si>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</si>
  <si>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</si>
  <si>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</si>
  <si>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</si>
  <si>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</si>
  <si>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</si>
  <si>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</si>
  <si>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</si>
  <si>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</si>
  <si>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</si>
  <si>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</si>
  <si>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</si>
  <si>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</si>
  <si>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</si>
  <si>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</si>
  <si>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</si>
  <si>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</si>
  <si>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</si>
  <si>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</si>
  <si>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</si>
  <si>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</si>
  <si>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</si>
  <si>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</si>
  <si>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</si>
  <si>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</si>
  <si>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</si>
  <si>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</si>
  <si>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</si>
  <si>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</si>
  <si>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</si>
  <si>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</si>
  <si>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</si>
  <si>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</si>
  <si>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</si>
  <si>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</si>
  <si>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</si>
  <si>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</si>
  <si>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</si>
  <si>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</si>
  <si>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</si>
  <si>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</si>
  <si>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</si>
  <si>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</si>
  <si>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</si>
  <si>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</si>
  <si>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</si>
  <si>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</si>
  <si>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</si>
  <si>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</si>
  <si>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</si>
  <si>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</si>
  <si>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</si>
  <si>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</si>
  <si>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</si>
  <si>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</si>
  <si>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</si>
  <si>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</si>
  <si>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</si>
  <si>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</si>
  <si>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</si>
  <si>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</si>
  <si>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</si>
  <si>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</si>
  <si>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</si>
  <si>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</si>
  <si>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</si>
  <si>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</si>
  <si>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</si>
  <si>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</si>
  <si>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</si>
  <si>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</si>
  <si>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</si>
  <si>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</si>
  <si>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</si>
  <si>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</si>
  <si>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</si>
  <si>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</si>
  <si>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</si>
  <si>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</si>
  <si>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</si>
  <si>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</si>
  <si>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</si>
  <si>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</si>
  <si>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</si>
  <si>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</si>
  <si>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</si>
  <si>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</si>
  <si>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</si>
  <si>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</si>
  <si>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</si>
  <si>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</si>
  <si>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</si>
  <si>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</si>
  <si>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</si>
  <si>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</si>
  <si>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</si>
  <si>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</si>
  <si>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</si>
  <si>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</si>
  <si>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</si>
  <si>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</si>
  <si>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</si>
  <si>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</si>
  <si>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</si>
  <si>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</si>
  <si>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</si>
  <si>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</si>
  <si>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</si>
  <si>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</si>
  <si>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</si>
  <si>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</si>
  <si>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</si>
  <si>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</si>
  <si>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</si>
  <si>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</si>
  <si>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</si>
  <si>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</si>
  <si>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</si>
  <si>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</si>
  <si>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</si>
  <si>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</si>
  <si>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</si>
  <si>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</si>
  <si>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</si>
  <si>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</si>
  <si>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</si>
  <si>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</si>
  <si>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</si>
  <si>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</si>
  <si>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</si>
  <si>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</si>
  <si>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</si>
  <si>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</si>
  <si>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</si>
  <si>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</si>
  <si>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</si>
  <si>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</si>
  <si>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</si>
  <si>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</si>
  <si>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</si>
  <si>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</si>
  <si>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</si>
  <si>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</si>
  <si>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</si>
  <si>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</si>
  <si>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</si>
  <si>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</si>
  <si>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</si>
  <si>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</si>
  <si>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</si>
  <si>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</si>
  <si>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</si>
  <si>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</si>
  <si>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</si>
  <si>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</si>
  <si>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</si>
  <si>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</si>
  <si>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</si>
  <si>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</si>
  <si>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</si>
  <si>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</si>
  <si>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</si>
  <si>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</si>
  <si>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</si>
  <si>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</si>
  <si>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</si>
  <si>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</si>
  <si>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</si>
  <si>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</si>
  <si>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</si>
  <si>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</si>
  <si>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</si>
  <si>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</si>
  <si>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</si>
  <si>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</si>
  <si>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</si>
  <si>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</si>
  <si>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</si>
  <si>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</si>
  <si>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</si>
  <si>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</si>
  <si>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</si>
  <si>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</si>
  <si>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</si>
  <si>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</si>
  <si>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</si>
  <si>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</si>
  <si>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</si>
  <si>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</si>
  <si>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</si>
  <si>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</si>
  <si>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</si>
  <si>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</si>
  <si>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</si>
  <si>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</si>
  <si>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</si>
  <si>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</si>
  <si>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</si>
  <si>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</si>
  <si>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</si>
  <si>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</si>
  <si>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</si>
  <si>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</si>
  <si>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</si>
  <si>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</si>
  <si>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</si>
  <si>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</si>
  <si>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</si>
  <si>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</si>
  <si>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</si>
  <si>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</si>
  <si>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</si>
  <si>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</si>
  <si>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</si>
  <si>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</si>
  <si>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</si>
  <si>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</si>
  <si>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</si>
  <si>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</si>
  <si>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</si>
  <si>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</si>
  <si>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</si>
  <si>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</si>
  <si>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</si>
  <si>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</si>
  <si>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</si>
  <si>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</si>
  <si>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</si>
  <si>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</si>
  <si>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</si>
  <si>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</si>
  <si>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</si>
  <si>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</si>
  <si>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</si>
  <si>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</si>
  <si>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</si>
  <si>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</si>
  <si>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</si>
  <si>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</si>
  <si>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</si>
  <si>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</si>
  <si>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</si>
  <si>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</si>
  <si>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</si>
  <si>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</si>
  <si>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</si>
  <si>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</si>
  <si>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</si>
  <si>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</si>
  <si>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</si>
  <si>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</si>
  <si>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</si>
  <si>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</si>
  <si>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</si>
  <si>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</si>
  <si>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</si>
  <si>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</si>
  <si>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</si>
  <si>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</si>
  <si>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</si>
  <si>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</si>
  <si>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</si>
  <si>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</si>
  <si>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</si>
  <si>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</si>
  <si>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</si>
  <si>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</si>
  <si>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</si>
  <si>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</si>
  <si>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</si>
  <si>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</si>
  <si>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</si>
  <si>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</si>
  <si>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</si>
  <si>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</si>
  <si>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</si>
  <si>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</si>
  <si>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</si>
  <si>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</si>
  <si>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</si>
  <si>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</si>
  <si>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</si>
  <si>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</si>
  <si>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</si>
  <si>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</si>
  <si>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</si>
  <si>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</si>
  <si>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</si>
  <si>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</si>
  <si>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</si>
  <si>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</si>
  <si>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</si>
  <si>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</si>
  <si>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</si>
  <si>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</si>
  <si>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</si>
  <si>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</si>
  <si>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</si>
  <si>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</si>
  <si>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</si>
  <si>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</si>
  <si>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</si>
  <si>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</si>
  <si>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</si>
  <si>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</si>
  <si>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</si>
  <si>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</si>
  <si>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</si>
  <si>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</si>
  <si>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</si>
  <si>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</si>
  <si>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</si>
  <si>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</si>
  <si>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</si>
  <si>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</si>
  <si>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</si>
  <si>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</si>
  <si>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</si>
  <si>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</si>
  <si>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</si>
  <si>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</si>
  <si>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</si>
  <si>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</si>
  <si>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</si>
  <si>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</si>
  <si>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</si>
  <si>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</si>
  <si>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</si>
  <si>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</si>
  <si>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</si>
  <si>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</si>
  <si>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</si>
  <si>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</si>
  <si>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</si>
  <si>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</si>
  <si>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</si>
  <si>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</si>
  <si>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</si>
  <si>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</si>
  <si>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</si>
  <si>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</si>
  <si>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</si>
  <si>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</si>
  <si>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</si>
  <si>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</si>
  <si>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</si>
  <si>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</si>
  <si>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</si>
  <si>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</si>
  <si>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</si>
  <si>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</si>
  <si>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</si>
  <si>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</si>
  <si>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</si>
  <si>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</si>
  <si>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</si>
  <si>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</si>
  <si>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</si>
  <si>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</si>
  <si>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</si>
  <si>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</si>
  <si>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</si>
  <si>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</si>
  <si>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</si>
  <si>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</si>
  <si>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</si>
  <si>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</si>
  <si>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</si>
  <si>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</si>
  <si>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</si>
  <si>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</si>
  <si>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</si>
  <si>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</si>
  <si>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</si>
  <si>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</si>
  <si>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</si>
  <si>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</si>
  <si>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</si>
  <si>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</si>
  <si>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</si>
  <si>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</si>
  <si>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</si>
  <si>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</si>
  <si>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</si>
  <si>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</si>
  <si>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</si>
  <si>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</si>
  <si>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</si>
  <si>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</si>
  <si>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</si>
  <si>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</si>
  <si>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</si>
  <si>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</si>
  <si>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</si>
  <si>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</si>
  <si>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</si>
  <si>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</si>
  <si>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</si>
  <si>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</si>
  <si>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</si>
  <si>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</si>
  <si>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</si>
  <si>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</si>
  <si>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</si>
  <si>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</si>
  <si>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</si>
  <si>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</si>
  <si>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</si>
  <si>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</si>
  <si>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</si>
  <si>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</si>
  <si>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</si>
  <si>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</si>
  <si>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</si>
  <si>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</si>
  <si>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</si>
  <si>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</si>
  <si>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</si>
  <si>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</si>
  <si>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</si>
  <si>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</si>
  <si>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</si>
  <si>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</si>
  <si>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</si>
  <si>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</si>
  <si>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</si>
  <si>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</si>
  <si>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</si>
  <si>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</si>
  <si>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</si>
  <si>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</si>
  <si>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</si>
  <si>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</si>
  <si>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</si>
  <si>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</si>
  <si>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</si>
  <si>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</si>
  <si>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</si>
  <si>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</si>
  <si>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</si>
  <si>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</si>
  <si>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</si>
  <si>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</si>
  <si>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</si>
  <si>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</si>
  <si>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</si>
  <si>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</si>
  <si>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</si>
  <si>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</si>
  <si>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</si>
  <si>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</si>
  <si>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</si>
  <si>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</si>
  <si>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</si>
  <si>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</si>
  <si>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</si>
  <si>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</si>
  <si>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</si>
  <si>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</si>
  <si>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</si>
  <si>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</si>
  <si>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</si>
  <si>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</si>
  <si>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</si>
  <si>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</si>
  <si>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</si>
  <si>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</si>
  <si>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</si>
  <si>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</si>
  <si>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</si>
  <si>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</si>
  <si>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</si>
  <si>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</si>
  <si>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</si>
  <si>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</si>
  <si>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</si>
  <si>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</si>
  <si>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</si>
  <si>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</si>
  <si>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</si>
  <si>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</si>
  <si>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</si>
  <si>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</si>
  <si>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</si>
  <si>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</si>
  <si>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</si>
  <si>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</si>
  <si>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</si>
  <si>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</si>
  <si>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</si>
  <si>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</si>
  <si>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</si>
  <si>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</si>
  <si>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</si>
  <si>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</si>
  <si>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</si>
  <si>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</si>
  <si>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</si>
  <si>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</si>
  <si>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</si>
  <si>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</si>
  <si>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</si>
  <si>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</si>
  <si>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</si>
  <si>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</si>
  <si>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</si>
  <si>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</si>
  <si>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</si>
  <si>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</si>
  <si>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</si>
  <si>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</si>
  <si>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</si>
  <si>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</si>
  <si>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</si>
  <si>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</si>
  <si>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</si>
  <si>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</si>
  <si>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</si>
  <si>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</si>
  <si>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</si>
  <si>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</si>
  <si>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</si>
  <si>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</si>
  <si>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</si>
  <si>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</si>
  <si>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</si>
  <si>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</si>
  <si>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</si>
  <si>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</si>
  <si>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</si>
  <si>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</si>
  <si>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</si>
  <si>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</si>
  <si>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</si>
  <si>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</si>
  <si>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</si>
  <si>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</si>
  <si>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</si>
  <si>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</si>
  <si>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</si>
  <si>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</si>
  <si>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</si>
  <si>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</si>
  <si>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</si>
  <si>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</si>
  <si>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</si>
  <si>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</si>
  <si>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</si>
  <si>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</si>
  <si>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</si>
  <si>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</si>
  <si>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</si>
  <si>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</si>
  <si>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</si>
  <si>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</si>
  <si>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</si>
  <si>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</si>
  <si>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</si>
  <si>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</si>
  <si>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</si>
  <si>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</si>
  <si>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</si>
  <si>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</si>
  <si>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</si>
  <si>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</si>
  <si>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</si>
  <si>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</si>
  <si>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</si>
  <si>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</si>
  <si>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</si>
  <si>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</si>
  <si>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</si>
  <si>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</si>
  <si>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</si>
  <si>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</si>
  <si>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</si>
  <si>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</si>
  <si>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</si>
  <si>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</si>
  <si>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</si>
  <si>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</si>
  <si>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</si>
  <si>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</si>
  <si>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</si>
  <si>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</si>
  <si>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</si>
  <si>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</si>
  <si>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</si>
  <si>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</si>
  <si>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</si>
  <si>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</si>
  <si>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</si>
  <si>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</si>
  <si>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</si>
  <si>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</si>
  <si>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</si>
  <si>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</si>
  <si>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</si>
  <si>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</si>
  <si>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</si>
  <si>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</si>
  <si>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</si>
  <si>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</si>
  <si>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</si>
  <si>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</si>
  <si>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</si>
  <si>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</si>
  <si>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</si>
  <si>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</si>
  <si>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</si>
  <si>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</si>
  <si>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</si>
  <si>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</si>
  <si>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</si>
  <si>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</si>
  <si>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</si>
  <si>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</si>
  <si>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</si>
  <si>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</si>
  <si>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</si>
  <si>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</si>
  <si>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</si>
  <si>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</si>
  <si>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</si>
  <si>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</si>
  <si>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</si>
  <si>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</si>
  <si>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</si>
  <si>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</si>
  <si>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</si>
  <si>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</si>
  <si>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</si>
  <si>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</si>
  <si>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</si>
  <si>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</si>
  <si>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</si>
  <si>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</si>
  <si>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</si>
  <si>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</si>
  <si>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</si>
  <si>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</si>
  <si>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</si>
  <si>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</si>
  <si>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</si>
  <si>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</si>
  <si>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</si>
  <si>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</si>
  <si>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</si>
  <si>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</si>
  <si>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</si>
  <si>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</si>
  <si>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</si>
  <si>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</si>
  <si>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</si>
  <si>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</si>
  <si>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</si>
  <si>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</si>
  <si>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</si>
  <si>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</si>
  <si>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</si>
  <si>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</si>
  <si>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</si>
  <si>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</si>
  <si>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</si>
  <si>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</si>
  <si>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</si>
  <si>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</si>
  <si>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</si>
  <si>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</si>
  <si>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</si>
  <si>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</si>
  <si>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</si>
  <si>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</si>
  <si>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</si>
  <si>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</si>
  <si>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</si>
  <si>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</si>
  <si>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</si>
  <si>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</si>
  <si>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</si>
  <si>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</si>
  <si>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</si>
  <si>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</si>
  <si>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</si>
  <si>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</si>
  <si>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</si>
  <si>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</si>
  <si>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</si>
  <si>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</si>
  <si>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</si>
  <si>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</si>
  <si>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</si>
  <si>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</si>
  <si>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</si>
  <si>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</si>
  <si>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</si>
  <si>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</si>
  <si>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</si>
  <si>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</si>
  <si>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</si>
  <si>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</si>
  <si>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</si>
  <si>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</si>
  <si>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</si>
  <si>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</si>
  <si>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</si>
  <si>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</si>
  <si>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</si>
  <si>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</si>
  <si>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</si>
  <si>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</si>
  <si>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</si>
  <si>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</si>
  <si>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</si>
  <si>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</si>
  <si>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</si>
  <si>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</si>
  <si>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</si>
  <si>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</si>
  <si>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</si>
  <si>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</si>
  <si>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</si>
  <si>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</si>
  <si>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</si>
  <si>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</si>
  <si>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</si>
  <si>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</si>
  <si>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</si>
  <si>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</si>
  <si>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</si>
  <si>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</si>
  <si>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</si>
  <si>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</si>
  <si>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</si>
  <si>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</si>
  <si>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</si>
  <si>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</si>
  <si>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</si>
  <si>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</si>
  <si>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</si>
  <si>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</si>
  <si>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</si>
  <si>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</si>
  <si>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</si>
  <si>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</si>
  <si>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</si>
  <si>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</si>
  <si>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</si>
  <si>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</si>
  <si>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</si>
  <si>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</si>
  <si>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</si>
  <si>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</si>
  <si>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</si>
  <si>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</si>
  <si>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</si>
  <si>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</si>
  <si>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</si>
  <si>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</si>
  <si>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</si>
  <si>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</si>
  <si>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</si>
  <si>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</si>
  <si>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</si>
  <si>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</si>
  <si>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</si>
  <si>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</si>
  <si>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</si>
  <si>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</si>
  <si>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</si>
  <si>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</si>
  <si>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</si>
  <si>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</si>
  <si>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</si>
  <si>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</si>
  <si>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</si>
  <si>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</si>
  <si>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</si>
  <si>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</si>
  <si>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</si>
  <si>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</si>
  <si>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</si>
  <si>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</si>
  <si>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</si>
  <si>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</si>
  <si>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</si>
  <si>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</si>
  <si>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</si>
  <si>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</si>
  <si>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</si>
  <si>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</si>
  <si>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</si>
  <si>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</si>
  <si>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</si>
  <si>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</si>
  <si>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</si>
  <si>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</si>
  <si>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</si>
  <si>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</si>
  <si>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</si>
  <si>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</si>
  <si>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</si>
  <si>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</si>
  <si>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</si>
  <si>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</si>
  <si>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</si>
  <si>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</si>
  <si>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</si>
  <si>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</si>
  <si>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</si>
  <si>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</si>
  <si>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</si>
  <si>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</si>
  <si>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</si>
  <si>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</si>
  <si>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</si>
  <si>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</si>
  <si>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</si>
  <si>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</si>
  <si>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</si>
  <si>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</si>
  <si>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</si>
  <si>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</si>
  <si>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</si>
  <si>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</si>
  <si>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</si>
  <si>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</si>
  <si>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</si>
  <si>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</si>
  <si>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</si>
  <si>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</si>
  <si>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</si>
  <si>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</si>
  <si>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</si>
  <si>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</si>
  <si>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</si>
  <si>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</si>
  <si>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</si>
  <si>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</si>
  <si>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</si>
  <si>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</si>
  <si>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</si>
  <si>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</si>
  <si>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</si>
  <si>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</si>
  <si>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</si>
  <si>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</si>
  <si>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</si>
  <si>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</si>
  <si>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</si>
  <si>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</si>
  <si>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</si>
  <si>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</si>
  <si>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</si>
  <si>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</si>
  <si>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</si>
  <si>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</si>
  <si>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</si>
  <si>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</si>
  <si>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</si>
  <si>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</si>
  <si>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</si>
  <si>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</si>
  <si>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</si>
  <si>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</si>
  <si>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</si>
  <si>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</si>
  <si>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</si>
  <si>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</si>
  <si>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</si>
  <si>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</si>
  <si>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</si>
  <si>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</si>
  <si>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</si>
  <si>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</si>
  <si>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</si>
  <si>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</si>
  <si>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</si>
  <si>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</si>
  <si>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</si>
  <si>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</si>
  <si>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</si>
  <si>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</si>
  <si>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</si>
  <si>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</si>
  <si>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</si>
  <si>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</si>
  <si>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</si>
  <si>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</si>
  <si>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</si>
  <si>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</si>
  <si>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</si>
  <si>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</si>
  <si>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</si>
  <si>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</si>
  <si>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</si>
  <si>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</si>
  <si>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</si>
  <si>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</si>
  <si>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</si>
  <si>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</si>
  <si>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</si>
  <si>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</si>
  <si>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</si>
  <si>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</si>
  <si>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</si>
  <si>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</si>
  <si>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</si>
  <si>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</si>
  <si>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</si>
  <si>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</si>
  <si>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</si>
  <si>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</si>
  <si>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</si>
  <si>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</si>
  <si>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</si>
  <si>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</si>
  <si>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</si>
  <si>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</si>
  <si>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</si>
  <si>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</si>
  <si>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</si>
  <si>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</si>
  <si>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</si>
  <si>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</si>
  <si>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</si>
  <si>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</si>
  <si>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</si>
  <si>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</si>
  <si>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</si>
  <si>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</si>
  <si>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</si>
  <si>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</si>
  <si>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</si>
  <si>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</si>
  <si>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</si>
  <si>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</si>
  <si>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</si>
  <si>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</si>
  <si>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</si>
  <si>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</si>
  <si>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</si>
  <si>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</si>
  <si>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</si>
  <si>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</si>
  <si>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</si>
  <si>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</si>
  <si>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</si>
  <si>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</si>
  <si>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</si>
  <si>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</si>
  <si>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</si>
  <si>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</si>
  <si>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</si>
  <si>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</si>
  <si>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</si>
  <si>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</si>
  <si>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</si>
  <si>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</si>
  <si>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</si>
  <si>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</si>
  <si>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</si>
  <si>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</si>
  <si>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</si>
  <si>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</si>
  <si>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</si>
  <si>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</si>
  <si>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</si>
  <si>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</si>
  <si>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</si>
  <si>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</si>
  <si>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</si>
  <si>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</si>
  <si>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</si>
  <si>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</si>
  <si>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</si>
  <si>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</si>
  <si>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</si>
  <si>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</si>
  <si>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</si>
  <si>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</si>
  <si>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</si>
  <si>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</si>
  <si>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</si>
  <si>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</si>
  <si>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</si>
  <si>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</si>
  <si>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</si>
  <si>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</si>
  <si>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</si>
  <si>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</si>
  <si>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</si>
  <si>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</si>
  <si>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</si>
  <si>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</si>
  <si>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</si>
  <si>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</si>
  <si>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</si>
  <si>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</si>
  <si>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</si>
  <si>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</si>
  <si>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</si>
  <si>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</si>
  <si>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</si>
  <si>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</si>
  <si>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</si>
  <si>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</si>
  <si>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</si>
  <si>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</si>
  <si>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</si>
  <si>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</si>
  <si>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</si>
  <si>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</si>
  <si>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</si>
  <si>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</si>
  <si>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</si>
  <si>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</si>
  <si>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</si>
  <si>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</si>
  <si>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</si>
  <si>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</si>
  <si>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</si>
  <si>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</si>
  <si>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</si>
  <si>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</si>
  <si>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</si>
  <si>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</si>
  <si>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</si>
  <si>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</si>
  <si>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</si>
  <si>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</si>
  <si>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</si>
  <si>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</si>
  <si>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</si>
  <si>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</si>
  <si>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</si>
  <si>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</si>
  <si>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</si>
  <si>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</si>
  <si>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</si>
  <si>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</si>
  <si>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</si>
  <si>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</si>
  <si>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</si>
  <si>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</si>
  <si>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</si>
  <si>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</si>
  <si>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</si>
  <si>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</si>
  <si>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</si>
  <si>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</si>
  <si>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</si>
  <si>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</si>
  <si>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</si>
  <si>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</si>
  <si>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</si>
  <si>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</si>
  <si>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</si>
  <si>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</si>
  <si>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</si>
  <si>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</si>
  <si>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</si>
  <si>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</si>
  <si>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</si>
  <si>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</si>
  <si>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</si>
  <si>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</si>
  <si>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</si>
  <si>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</si>
  <si>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</si>
  <si>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</si>
  <si>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</si>
  <si>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</si>
  <si>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</si>
  <si>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</si>
  <si>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</si>
  <si>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</si>
  <si>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</si>
  <si>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</si>
  <si>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</si>
  <si>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</si>
  <si>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</si>
  <si>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</si>
  <si>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</si>
  <si>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</si>
  <si>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</si>
  <si>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</si>
  <si>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</si>
  <si>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</si>
  <si>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</si>
  <si>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</si>
  <si>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</si>
  <si>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</si>
  <si>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</si>
  <si>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</si>
  <si>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</si>
  <si>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</si>
  <si>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</si>
  <si>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</si>
  <si>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</si>
  <si>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</si>
  <si>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</si>
  <si>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</si>
  <si>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</si>
  <si>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</si>
  <si>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</si>
  <si>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</si>
  <si>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</si>
  <si>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</si>
  <si>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</si>
  <si>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</si>
  <si>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</si>
  <si>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</si>
  <si>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</si>
  <si>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</si>
  <si>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</si>
  <si>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</si>
  <si>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</si>
  <si>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</si>
  <si>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</si>
  <si>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</si>
  <si>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</si>
  <si>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</si>
  <si>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</si>
  <si>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</si>
  <si>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</si>
  <si>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</si>
  <si>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</si>
  <si>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</si>
  <si>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</si>
  <si>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</si>
  <si>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</si>
  <si>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</si>
  <si>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</si>
  <si>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</si>
  <si>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</si>
  <si>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</si>
  <si>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</si>
  <si>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</si>
  <si>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</si>
  <si>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</si>
  <si>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</si>
  <si>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</si>
  <si>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</si>
  <si>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</si>
  <si>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</si>
  <si>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</si>
  <si>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</si>
  <si>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</si>
  <si>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</si>
  <si>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</si>
  <si>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</si>
  <si>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</si>
  <si>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</si>
  <si>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</si>
  <si>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</si>
  <si>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</si>
  <si>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</si>
  <si>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</si>
  <si>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</si>
  <si>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</si>
  <si>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</si>
  <si>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</si>
  <si>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</si>
  <si>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</si>
  <si>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</si>
  <si>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</si>
  <si>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</si>
  <si>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</si>
  <si>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</si>
  <si>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</si>
  <si>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</si>
  <si>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</si>
  <si>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</si>
  <si>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</si>
  <si>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</si>
  <si>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</si>
  <si>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</si>
  <si>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</si>
  <si>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</si>
  <si>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</si>
  <si>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</si>
  <si>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</si>
  <si>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</si>
  <si>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</si>
  <si>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</si>
  <si>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</si>
  <si>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</si>
  <si>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</si>
  <si>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</si>
  <si>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</si>
  <si>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</si>
  <si>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</si>
  <si>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</si>
  <si>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</si>
  <si>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</si>
  <si>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</si>
  <si>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</si>
  <si>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</si>
  <si>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</si>
  <si>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</si>
  <si>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</si>
  <si>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</si>
  <si>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</si>
  <si>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</si>
  <si>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</si>
  <si>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</si>
  <si>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</si>
  <si>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</si>
  <si>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</si>
  <si>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</si>
  <si>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</si>
  <si>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</si>
  <si>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</si>
  <si>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</si>
  <si>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</si>
  <si>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</si>
  <si>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</si>
  <si>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</si>
  <si>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</si>
  <si>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</si>
  <si>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</si>
  <si>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</si>
  <si>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</si>
  <si>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</si>
  <si>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</si>
  <si>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</si>
  <si>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</si>
  <si>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</si>
  <si>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</si>
  <si>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</si>
  <si>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</si>
  <si>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</si>
  <si>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</si>
  <si>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</si>
  <si>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</si>
  <si>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</si>
  <si>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</si>
  <si>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</si>
  <si>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</si>
  <si>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</si>
  <si>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</si>
  <si>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</si>
  <si>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</si>
  <si>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</si>
  <si>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</si>
  <si>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</si>
  <si>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</si>
  <si>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</si>
  <si>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</si>
  <si>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</si>
  <si>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</si>
  <si>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</si>
  <si>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</si>
  <si>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</si>
  <si>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</si>
  <si>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</si>
  <si>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</si>
  <si>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</si>
  <si>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</si>
  <si>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</si>
  <si>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</si>
  <si>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</si>
  <si>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</si>
  <si>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</si>
  <si>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</si>
  <si>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</si>
  <si>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</si>
  <si>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</si>
  <si>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</si>
  <si>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</si>
  <si>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</si>
  <si>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</si>
  <si>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</si>
  <si>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</si>
  <si>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</si>
  <si>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</si>
  <si>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</si>
  <si>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</si>
  <si>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</si>
  <si>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</si>
  <si>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</si>
  <si>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</si>
  <si>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</si>
  <si>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</si>
  <si>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</si>
  <si>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</si>
  <si>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</si>
  <si>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</si>
  <si>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</si>
  <si>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</si>
  <si>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</si>
  <si>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</si>
  <si>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</si>
  <si>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</si>
  <si>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</si>
  <si>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</si>
  <si>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</si>
  <si>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</si>
  <si>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</si>
  <si>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</si>
  <si>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</si>
  <si>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</si>
  <si>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</si>
  <si>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</si>
  <si>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</si>
  <si>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</si>
  <si>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</si>
  <si>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</si>
  <si>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</si>
  <si>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</si>
  <si>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</si>
  <si>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</si>
  <si>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</si>
  <si>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</si>
  <si>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</si>
  <si>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</si>
  <si>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</si>
  <si>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</si>
  <si>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</si>
  <si>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</si>
  <si>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</si>
  <si>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</si>
  <si>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</si>
  <si>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</si>
  <si>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</si>
  <si>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</si>
  <si>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</si>
  <si>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</si>
  <si>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</si>
  <si>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</si>
  <si>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</si>
  <si>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</si>
  <si>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</si>
  <si>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</si>
  <si>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</si>
  <si>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</si>
  <si>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</si>
  <si>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</si>
  <si>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</si>
  <si>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</si>
  <si>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</si>
  <si>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</si>
  <si>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</si>
  <si>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</si>
  <si>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</si>
  <si>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</si>
  <si>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</si>
  <si>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</si>
  <si>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</si>
  <si>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</si>
  <si>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</si>
  <si>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</si>
  <si>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</si>
  <si>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</si>
  <si>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</si>
  <si>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</si>
  <si>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</si>
  <si>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</si>
  <si>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</si>
  <si>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</si>
  <si>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</si>
  <si>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</si>
  <si>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</si>
  <si>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</si>
  <si>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</si>
  <si>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</si>
  <si>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</si>
  <si>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</si>
  <si>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</si>
  <si>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</si>
  <si>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</si>
  <si>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</si>
  <si>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</si>
  <si>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</si>
  <si>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</si>
  <si>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</si>
  <si>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</si>
  <si>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</si>
  <si>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</si>
  <si>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</si>
  <si>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</si>
  <si>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</si>
  <si>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</si>
  <si>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</si>
  <si>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</si>
  <si>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</si>
  <si>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</si>
  <si>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</si>
  <si>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</si>
  <si>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</si>
  <si>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</si>
  <si>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</si>
  <si>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</si>
  <si>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</si>
  <si>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</si>
  <si>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</si>
  <si>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</si>
  <si>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</si>
  <si>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</si>
  <si>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</si>
  <si>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</si>
  <si>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</si>
  <si>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</si>
  <si>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</si>
  <si>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</si>
  <si>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</si>
  <si>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</si>
  <si>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</si>
  <si>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</si>
  <si>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</si>
  <si>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</si>
  <si>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</si>
  <si>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</si>
  <si>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</si>
  <si>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</si>
  <si>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</si>
  <si>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</si>
  <si>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</si>
  <si>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</si>
  <si>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</si>
  <si>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</si>
  <si>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</si>
  <si>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</si>
  <si>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</si>
  <si>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</si>
  <si>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</si>
  <si>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</si>
  <si>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</si>
  <si>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</si>
  <si>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</si>
  <si>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</si>
  <si>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</si>
  <si>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</si>
  <si>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</si>
  <si>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</si>
  <si>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</si>
  <si>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</si>
  <si>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</si>
  <si>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</si>
  <si>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</si>
  <si>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</si>
  <si>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</si>
  <si>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</si>
  <si>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</si>
  <si>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</si>
  <si>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</si>
  <si>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</si>
  <si>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</si>
  <si>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</si>
  <si>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</si>
  <si>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</si>
  <si>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</si>
  <si>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</si>
  <si>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</si>
  <si>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</si>
  <si>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</si>
  <si>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</si>
  <si>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</si>
  <si>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</si>
  <si>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</si>
  <si>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</si>
  <si>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</si>
  <si>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</si>
  <si>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</si>
  <si>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</si>
  <si>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</si>
  <si>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</si>
  <si>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</si>
  <si>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</si>
  <si>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</si>
  <si>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</si>
  <si>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</si>
  <si>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</si>
  <si>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</si>
  <si>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</si>
  <si>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</si>
  <si>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</si>
  <si>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</si>
  <si>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</si>
  <si>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</si>
  <si>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</si>
  <si>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</si>
  <si>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</si>
  <si>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</si>
  <si>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</si>
  <si>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</si>
  <si>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</si>
  <si>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</si>
  <si>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</si>
  <si>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</si>
  <si>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</si>
  <si>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</si>
  <si>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</si>
  <si>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</si>
  <si>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</si>
  <si>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</si>
  <si>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</si>
  <si>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</si>
  <si>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</si>
  <si>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</si>
  <si>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</si>
  <si>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</si>
  <si>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</si>
  <si>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</si>
  <si>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</si>
  <si>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</si>
  <si>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</si>
  <si>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</si>
  <si>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</si>
  <si>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</si>
  <si>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</si>
  <si>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</si>
  <si>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</si>
  <si>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</si>
  <si>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</si>
  <si>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</si>
  <si>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</si>
  <si>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</si>
  <si>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</si>
  <si>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</si>
  <si>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</si>
  <si>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</si>
  <si>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</si>
  <si>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</si>
  <si>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</si>
  <si>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</si>
  <si>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</si>
  <si>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</si>
  <si>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</si>
  <si>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</si>
  <si>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</si>
  <si>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</si>
  <si>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</si>
  <si>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</si>
  <si>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</si>
  <si>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</si>
  <si>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</si>
  <si>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</si>
  <si>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</si>
  <si>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</si>
  <si>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</si>
  <si>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</si>
  <si>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</si>
  <si>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</si>
  <si>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</si>
  <si>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</si>
  <si>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</si>
  <si>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</si>
  <si>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</si>
  <si>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</si>
  <si>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</si>
  <si>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</si>
  <si>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</si>
  <si>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</si>
  <si>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</si>
  <si>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</si>
  <si>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</si>
  <si>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</si>
  <si>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</si>
  <si>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</si>
  <si>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</si>
  <si>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</si>
  <si>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</si>
  <si>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</si>
  <si>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</si>
  <si>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</si>
  <si>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</si>
  <si>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</si>
  <si>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</si>
  <si>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</si>
  <si>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</si>
  <si>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</si>
  <si>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</si>
  <si>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</si>
  <si>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</si>
  <si>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</si>
  <si>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</si>
  <si>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</si>
  <si>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</si>
  <si>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</si>
  <si>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</si>
  <si>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</si>
  <si>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</si>
  <si>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</si>
  <si>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</si>
  <si>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</si>
  <si>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</si>
  <si>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</si>
  <si>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</si>
  <si>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</si>
  <si>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</si>
  <si>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</si>
  <si>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</si>
  <si>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</si>
  <si>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</si>
  <si>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</si>
  <si>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</si>
  <si>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</si>
  <si>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</si>
  <si>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</si>
  <si>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</si>
  <si>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</si>
  <si>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</si>
  <si>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</si>
  <si>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</si>
  <si>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</si>
  <si>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</si>
  <si>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</si>
  <si>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</si>
  <si>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</si>
  <si>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</si>
  <si>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</si>
  <si>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</si>
  <si>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</si>
  <si>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</si>
  <si>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</si>
  <si>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</si>
  <si>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</si>
  <si>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</si>
  <si>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</si>
  <si>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</si>
  <si>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</si>
  <si>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</si>
  <si>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</si>
  <si>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</si>
  <si>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</si>
  <si>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</si>
  <si>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</si>
  <si>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</si>
  <si>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</si>
  <si>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</si>
  <si>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</si>
  <si>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</si>
  <si>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</si>
  <si>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</si>
  <si>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</si>
  <si>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</si>
  <si>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</si>
  <si>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</si>
  <si>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</si>
  <si>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</si>
  <si>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</si>
  <si>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</si>
  <si>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</si>
  <si>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</si>
  <si>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</si>
  <si>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</si>
  <si>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</si>
  <si>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</si>
  <si>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</si>
  <si>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</si>
  <si>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</si>
  <si>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</si>
  <si>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</si>
  <si>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</si>
  <si>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</si>
  <si>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</si>
  <si>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</si>
  <si>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</si>
  <si>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</si>
  <si>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</si>
  <si>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</si>
  <si>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</si>
  <si>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</si>
  <si>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</si>
  <si>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</si>
  <si>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</si>
  <si>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</si>
  <si>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</si>
  <si>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</si>
  <si>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</si>
  <si>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</si>
  <si>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</si>
  <si>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</si>
  <si>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</si>
  <si>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</si>
  <si>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</si>
  <si>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</si>
  <si>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</si>
  <si>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</si>
  <si>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</si>
  <si>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</si>
  <si>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</si>
  <si>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</si>
  <si>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</si>
  <si>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</si>
  <si>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</si>
  <si>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</si>
  <si>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</si>
  <si>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</si>
  <si>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</si>
  <si>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</si>
  <si>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</si>
  <si>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</si>
  <si>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</si>
  <si>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</si>
  <si>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</si>
  <si>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</si>
  <si>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</si>
  <si>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</si>
  <si>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</si>
  <si>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</si>
  <si>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</si>
  <si>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</si>
  <si>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</si>
  <si>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</si>
  <si>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</si>
  <si>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</si>
  <si>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</si>
  <si>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</si>
  <si>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</si>
  <si>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</si>
  <si>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</si>
  <si>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</si>
  <si>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</si>
  <si>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</si>
  <si>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</si>
  <si>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</si>
  <si>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</si>
  <si>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</si>
  <si>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</si>
  <si>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</si>
  <si>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</si>
  <si>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</si>
  <si>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</si>
  <si>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</si>
  <si>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</si>
  <si>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</si>
  <si>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</si>
  <si>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</si>
  <si>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</si>
  <si>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</si>
  <si>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</si>
  <si>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</si>
  <si>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</si>
  <si>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</si>
  <si>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</si>
  <si>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</si>
  <si>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</si>
  <si>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</si>
  <si>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</si>
  <si>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</si>
  <si>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</si>
  <si>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</si>
  <si>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</si>
  <si>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</si>
  <si>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</si>
  <si>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</si>
  <si>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</si>
  <si>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</si>
  <si>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</si>
  <si>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</si>
  <si>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</si>
  <si>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</si>
  <si>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</si>
  <si>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</si>
  <si>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</si>
  <si>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</si>
  <si>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</si>
  <si>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</si>
  <si>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</si>
  <si>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</si>
  <si>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</si>
  <si>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</si>
  <si>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</si>
  <si>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</si>
  <si>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</si>
  <si>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</si>
  <si>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</si>
  <si>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</si>
  <si>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</si>
  <si>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</si>
  <si>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</si>
  <si>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</si>
  <si>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</si>
  <si>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</si>
  <si>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</si>
  <si>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</si>
  <si>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</si>
  <si>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</si>
  <si>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</si>
  <si>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</si>
  <si>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</si>
  <si>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</si>
  <si>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</si>
  <si>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</si>
  <si>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</si>
  <si>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</si>
  <si>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</si>
  <si>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</si>
  <si>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</si>
  <si>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</si>
  <si>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</si>
  <si>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</si>
  <si>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</si>
  <si>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</si>
  <si>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</si>
  <si>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</si>
  <si>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</si>
  <si>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</si>
  <si>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</si>
  <si>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</si>
  <si>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</si>
  <si>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</si>
  <si>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</si>
  <si>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</si>
  <si>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</si>
  <si>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</si>
  <si>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</si>
  <si>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</si>
  <si>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</si>
  <si>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</si>
  <si>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</si>
  <si>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</si>
  <si>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</si>
  <si>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</si>
  <si>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</si>
  <si>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</si>
  <si>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</si>
  <si>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</si>
  <si>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</si>
  <si>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</si>
  <si>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</si>
  <si>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</si>
  <si>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</si>
  <si>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</si>
  <si>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</si>
  <si>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</si>
  <si>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</si>
  <si>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</si>
  <si>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</si>
  <si>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</si>
  <si>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</si>
  <si>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</si>
  <si>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</si>
  <si>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</si>
  <si>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</si>
  <si>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</si>
  <si>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</si>
  <si>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</si>
  <si>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</si>
  <si>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</si>
  <si>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</si>
  <si>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</si>
  <si>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</si>
  <si>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</si>
  <si>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</si>
  <si>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</si>
  <si>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</si>
  <si>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</si>
  <si>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</si>
  <si>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</si>
  <si>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</si>
  <si>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</si>
  <si>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</si>
  <si>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</si>
  <si>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</si>
  <si>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</si>
  <si>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</si>
  <si>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</si>
  <si>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</si>
  <si>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</si>
  <si>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</si>
  <si>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</si>
  <si>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</si>
  <si>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</si>
  <si>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</si>
  <si>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</si>
  <si>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</si>
  <si>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</si>
  <si>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</si>
  <si>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</si>
  <si>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</si>
  <si>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</si>
  <si>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</si>
  <si>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</si>
  <si>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</si>
  <si>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</si>
  <si>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</si>
  <si>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</si>
  <si>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</si>
  <si>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</si>
  <si>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</si>
  <si>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</si>
  <si>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</si>
  <si>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</si>
  <si>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</si>
  <si>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</si>
  <si>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</si>
  <si>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</si>
  <si>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</si>
  <si>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</si>
  <si>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</si>
  <si>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</si>
  <si>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</si>
  <si>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</si>
  <si>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</si>
  <si>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</si>
  <si>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</si>
  <si>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</si>
  <si>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</si>
  <si>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</si>
  <si>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</si>
  <si>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</si>
  <si>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</si>
  <si>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</si>
  <si>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</si>
  <si>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</si>
  <si>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</si>
  <si>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</si>
  <si>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</si>
  <si>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</si>
  <si>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</si>
  <si>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</si>
  <si>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</si>
  <si>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</si>
  <si>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</si>
  <si>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</si>
  <si>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</si>
  <si>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</si>
  <si>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</si>
  <si>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</si>
  <si>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</si>
  <si>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</si>
  <si>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</si>
  <si>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</si>
  <si>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</si>
  <si>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</si>
  <si>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</si>
  <si>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</si>
  <si>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</si>
  <si>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</si>
  <si>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</si>
  <si>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</si>
  <si>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</si>
  <si>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</si>
  <si>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</si>
  <si>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</si>
  <si>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</si>
  <si>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</si>
  <si>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</si>
  <si>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</si>
  <si>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</si>
  <si>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</si>
  <si>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</si>
  <si>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</si>
  <si>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</si>
  <si>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</si>
  <si>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</si>
  <si>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</si>
  <si>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</si>
  <si>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</si>
  <si>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</si>
  <si>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</si>
  <si>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</si>
  <si>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</si>
  <si>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</si>
  <si>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</si>
  <si>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</si>
  <si>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</si>
  <si>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</si>
  <si>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</si>
  <si>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</si>
  <si>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</si>
  <si>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</si>
  <si>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</si>
  <si>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</si>
  <si>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</si>
  <si>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</si>
  <si>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</si>
  <si>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</si>
  <si>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</si>
  <si>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</si>
  <si>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</si>
  <si>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</si>
  <si>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</si>
  <si>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</si>
  <si>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</si>
  <si>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</si>
  <si>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</si>
  <si>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</si>
  <si>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</si>
  <si>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</si>
  <si>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</si>
  <si>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</si>
  <si>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</si>
  <si>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</si>
  <si>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</si>
  <si>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</si>
  <si>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</si>
  <si>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</si>
  <si>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</si>
  <si>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</si>
  <si>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</si>
  <si>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</si>
  <si>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</si>
  <si>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</si>
  <si>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</si>
  <si>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</si>
  <si>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</si>
  <si>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</si>
  <si>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</si>
  <si>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</si>
  <si>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</si>
  <si>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</si>
  <si>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</si>
  <si>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</si>
  <si>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</si>
  <si>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</si>
  <si>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</si>
  <si>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</si>
  <si>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</si>
  <si>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</si>
  <si>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</si>
  <si>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</si>
  <si>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</si>
  <si>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</si>
  <si>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</si>
  <si>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</si>
  <si>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</si>
  <si>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</si>
  <si>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</si>
  <si>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</si>
  <si>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</si>
  <si>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</si>
  <si>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</si>
  <si>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</si>
  <si>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</si>
  <si>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</si>
  <si>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</si>
  <si>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</si>
  <si>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</si>
  <si>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</si>
  <si>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</si>
  <si>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</si>
  <si>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</si>
  <si>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</si>
  <si>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</si>
  <si>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</si>
  <si>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</si>
  <si>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</si>
  <si>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</si>
  <si>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</si>
  <si>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</si>
  <si>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</si>
  <si>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</si>
  <si>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</si>
  <si>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</si>
  <si>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</si>
  <si>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</si>
  <si>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</si>
  <si>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</si>
  <si>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</si>
  <si>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</si>
  <si>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</si>
  <si>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</si>
  <si>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</si>
  <si>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</si>
  <si>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</si>
  <si>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</si>
  <si>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</si>
  <si>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</si>
  <si>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</si>
  <si>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</si>
  <si>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</si>
  <si>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</si>
  <si>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</si>
  <si>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</si>
  <si>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</si>
  <si>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</si>
  <si>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</si>
  <si>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</si>
  <si>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</si>
  <si>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</si>
  <si>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</si>
  <si>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</si>
  <si>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</si>
  <si>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</si>
  <si>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</si>
  <si>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</si>
  <si>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</si>
  <si>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</si>
  <si>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</si>
  <si>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</si>
  <si>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</si>
  <si>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</si>
  <si>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</si>
  <si>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</si>
  <si>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</si>
  <si>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</si>
  <si>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</si>
  <si>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</si>
  <si>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</si>
  <si>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</si>
  <si>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</si>
  <si>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</si>
  <si>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</si>
  <si>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</si>
  <si>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</si>
  <si>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</si>
  <si>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</si>
  <si>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</si>
  <si>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</si>
  <si>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</si>
  <si>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</si>
  <si>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</si>
  <si>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</si>
  <si>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</si>
  <si>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</si>
  <si>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</si>
  <si>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</si>
  <si>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</si>
  <si>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</si>
  <si>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</si>
  <si>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</si>
  <si>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</si>
  <si>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</si>
  <si>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</si>
  <si>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</si>
  <si>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</si>
  <si>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</si>
  <si>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</si>
  <si>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</si>
  <si>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</si>
  <si>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</si>
  <si>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</si>
  <si>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</si>
  <si>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</si>
  <si>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</si>
  <si>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</si>
  <si>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</si>
  <si>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</si>
  <si>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</si>
  <si>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</si>
  <si>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</si>
  <si>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</si>
  <si>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</si>
  <si>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</si>
  <si>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</si>
  <si>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</si>
  <si>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</si>
  <si>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</si>
  <si>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</si>
  <si>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</si>
  <si>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</si>
  <si>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</si>
  <si>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</si>
  <si>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</si>
  <si>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</si>
  <si>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</si>
  <si>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</si>
  <si>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</si>
  <si>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</si>
  <si>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</si>
  <si>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</si>
  <si>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</si>
  <si>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</si>
  <si>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</si>
  <si>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</si>
  <si>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</si>
  <si>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</si>
  <si>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</si>
  <si>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</si>
  <si>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</si>
  <si>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</si>
  <si>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</si>
  <si>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</si>
  <si>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</si>
  <si>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</si>
  <si>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</si>
  <si>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</si>
  <si>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</si>
  <si>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</si>
  <si>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</si>
  <si>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</si>
  <si>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</si>
  <si>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</si>
  <si>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</si>
  <si>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</si>
  <si>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</si>
  <si>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</si>
  <si>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</si>
  <si>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</si>
  <si>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</si>
  <si>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</si>
  <si>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</si>
  <si>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</si>
  <si>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</si>
  <si>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</si>
  <si>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</si>
  <si>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</si>
  <si>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</si>
  <si>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</si>
  <si>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</si>
  <si>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</si>
  <si>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</si>
  <si>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</si>
  <si>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</si>
  <si>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</si>
  <si>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</si>
  <si>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</si>
  <si>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</si>
  <si>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</si>
  <si>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</si>
  <si>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</si>
  <si>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</si>
  <si>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</si>
  <si>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</si>
  <si>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</si>
  <si>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</si>
  <si>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</si>
  <si>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</si>
  <si>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</si>
  <si>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</si>
  <si>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</si>
  <si>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</si>
  <si>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</si>
  <si>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</si>
  <si>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</si>
  <si>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</si>
  <si>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</si>
  <si>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</si>
  <si>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</si>
  <si>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</si>
  <si>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</si>
  <si>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</si>
  <si>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</si>
  <si>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</si>
  <si>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</si>
  <si>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</si>
  <si>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</si>
  <si>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</si>
  <si>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</si>
  <si>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</si>
  <si>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</si>
  <si>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</si>
  <si>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</si>
  <si>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</si>
  <si>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</si>
  <si>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</si>
  <si>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</si>
  <si>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</si>
  <si>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</si>
  <si>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</si>
  <si>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</si>
  <si>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</si>
  <si>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</si>
  <si>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</si>
  <si>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</si>
  <si>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</si>
  <si>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</si>
  <si>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</si>
  <si>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</si>
  <si>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</si>
  <si>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</si>
  <si>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</si>
  <si>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</si>
  <si>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</si>
  <si>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</si>
  <si>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</si>
  <si>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</si>
  <si>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</si>
  <si>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</si>
  <si>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</si>
  <si>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</si>
  <si>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</si>
  <si>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</si>
  <si>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</si>
  <si>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</si>
  <si>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</si>
  <si>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</si>
  <si>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</si>
  <si>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</si>
  <si>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</si>
  <si>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</si>
  <si>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</si>
  <si>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</si>
  <si>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</si>
  <si>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</si>
  <si>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</si>
  <si>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</si>
  <si>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</si>
  <si>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</si>
  <si>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</si>
  <si>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</si>
  <si>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</si>
  <si>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</si>
  <si>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</si>
  <si>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</si>
  <si>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</si>
  <si>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</si>
  <si>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</si>
  <si>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</si>
  <si>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</si>
  <si>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</si>
  <si>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</si>
  <si>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</si>
  <si>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</si>
  <si>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</si>
  <si>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</si>
  <si>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</si>
  <si>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</si>
  <si>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</si>
  <si>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</si>
  <si>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</si>
  <si>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</si>
  <si>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</si>
  <si>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</si>
  <si>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</si>
  <si>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</si>
  <si>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</si>
  <si>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</si>
  <si>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</si>
  <si>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</si>
  <si>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</si>
  <si>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</si>
  <si>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</si>
  <si>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</si>
  <si>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</si>
  <si>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</si>
  <si>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</si>
  <si>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</si>
  <si>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</si>
  <si>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</si>
  <si>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</si>
  <si>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</si>
  <si>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</si>
  <si>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</si>
  <si>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</si>
  <si>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</si>
  <si>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</si>
  <si>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</si>
  <si>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</si>
  <si>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</si>
  <si>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</si>
  <si>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</si>
  <si>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</si>
  <si>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</si>
  <si>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</si>
  <si>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</si>
  <si>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</si>
  <si>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</si>
  <si>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</si>
  <si>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</si>
  <si>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</si>
  <si>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</si>
  <si>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</si>
  <si>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</si>
  <si>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</si>
  <si>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</si>
  <si>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</si>
  <si>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</si>
  <si>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</si>
  <si>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</si>
  <si>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</si>
  <si>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</si>
  <si>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</si>
  <si>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</si>
  <si>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</si>
  <si>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</si>
  <si>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</si>
  <si>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</si>
  <si>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</si>
  <si>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</si>
  <si>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</si>
  <si>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</si>
  <si>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</si>
  <si>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</si>
  <si>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</si>
  <si>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</si>
  <si>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</si>
  <si>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</si>
  <si>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</si>
  <si>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</si>
  <si>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</si>
  <si>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</si>
  <si>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</si>
  <si>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</si>
  <si>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</si>
  <si>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</si>
  <si>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</si>
  <si>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</si>
  <si>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</si>
  <si>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</si>
  <si>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</si>
  <si>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</si>
  <si>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</si>
  <si>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</si>
  <si>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</si>
  <si>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</si>
  <si>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</si>
  <si>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</si>
  <si>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</si>
  <si>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</si>
  <si>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</si>
  <si>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</si>
  <si>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</si>
  <si>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</si>
  <si>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</si>
  <si>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</si>
  <si>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</si>
  <si>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</si>
  <si>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</si>
  <si>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</si>
  <si>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</si>
  <si>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</si>
  <si>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</si>
  <si>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</si>
  <si>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</si>
  <si>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</si>
  <si>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</si>
  <si>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</si>
  <si>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</si>
  <si>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</si>
  <si>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</si>
  <si>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</si>
  <si>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</si>
  <si>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</si>
  <si>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</si>
  <si>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</si>
  <si>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</si>
  <si>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</si>
  <si>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</si>
  <si>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</si>
  <si>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</si>
  <si>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</si>
  <si>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</si>
  <si>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</si>
  <si>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</si>
  <si>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</si>
  <si>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</si>
  <si>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</si>
  <si>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</si>
  <si>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</si>
  <si>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</si>
  <si>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</si>
  <si>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</si>
  <si>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</si>
  <si>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</si>
  <si>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</si>
  <si>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</si>
  <si>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</si>
  <si>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</si>
  <si>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</si>
  <si>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</si>
  <si>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</si>
  <si>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</si>
  <si>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</si>
  <si>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</si>
  <si>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</si>
  <si>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</si>
  <si>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</si>
  <si>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</si>
  <si>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</si>
  <si>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</si>
  <si>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</si>
  <si>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</si>
  <si>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</si>
  <si>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</si>
  <si>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</si>
  <si>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</si>
  <si>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</si>
  <si>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</si>
  <si>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</si>
  <si>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</si>
  <si>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</si>
  <si>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</si>
  <si>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</si>
  <si>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</si>
  <si>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</si>
  <si>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</si>
  <si>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</si>
  <si>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</si>
  <si>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</si>
  <si>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</si>
  <si>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</si>
  <si>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</si>
  <si>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</si>
  <si>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</si>
  <si>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</si>
  <si>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</si>
  <si>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</si>
  <si>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</si>
  <si>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</si>
  <si>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</si>
  <si>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</si>
  <si>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</si>
  <si>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</si>
  <si>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</si>
  <si>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</si>
  <si>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</si>
  <si>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</si>
  <si>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</si>
  <si>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</si>
  <si>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</si>
  <si>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</si>
  <si>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</si>
  <si>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</si>
  <si>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</si>
  <si>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</si>
  <si>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</si>
  <si>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</si>
  <si>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</si>
  <si>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</si>
  <si>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</si>
  <si>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</si>
  <si>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</si>
  <si>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</si>
  <si>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</si>
  <si>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</si>
  <si>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</si>
  <si>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</si>
  <si>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</si>
  <si>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</si>
  <si>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</si>
  <si>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</si>
  <si>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</si>
  <si>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</si>
  <si>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</si>
  <si>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</si>
  <si>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</si>
  <si>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</si>
  <si>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</si>
  <si>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</si>
  <si>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</si>
  <si>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</si>
  <si>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</si>
  <si>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</si>
  <si>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</si>
  <si>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</si>
  <si>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</si>
  <si>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</si>
  <si>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</si>
  <si>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</si>
  <si>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</si>
  <si>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</si>
  <si>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</si>
  <si>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</si>
  <si>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</si>
  <si>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</si>
  <si>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</si>
  <si>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</si>
  <si>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</si>
  <si>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</si>
  <si>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</si>
  <si>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</si>
  <si>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</si>
  <si>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</si>
  <si>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</si>
  <si>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</si>
  <si>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</si>
  <si>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</si>
  <si>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</si>
  <si>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</si>
  <si>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</si>
  <si>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</si>
  <si>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</si>
  <si>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</si>
  <si>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</si>
  <si>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</si>
  <si>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</si>
  <si>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</si>
  <si>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</si>
  <si>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</si>
  <si>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</si>
  <si>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</si>
  <si>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</si>
  <si>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</si>
  <si>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</si>
  <si>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</si>
  <si>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</si>
  <si>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</si>
  <si>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</si>
  <si>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</si>
  <si>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</si>
  <si>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</si>
  <si>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</si>
  <si>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</si>
  <si>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</si>
  <si>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</si>
  <si>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</si>
  <si>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</si>
  <si>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</si>
  <si>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</si>
  <si>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</si>
  <si>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</si>
  <si>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</si>
  <si>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</si>
  <si>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</si>
  <si>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</si>
  <si>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</si>
  <si>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</si>
  <si>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</si>
  <si>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</si>
  <si>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</si>
  <si>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</si>
  <si>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</si>
  <si>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</si>
  <si>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</si>
  <si>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</si>
  <si>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</si>
  <si>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</si>
  <si>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</si>
  <si>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</si>
  <si>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</si>
  <si>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</si>
  <si>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</si>
  <si>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</si>
  <si>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</si>
  <si>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</si>
  <si>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</si>
  <si>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</si>
  <si>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</si>
  <si>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</si>
  <si>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</si>
  <si>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</si>
  <si>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</si>
  <si>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</si>
  <si>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</si>
  <si>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</si>
  <si>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</si>
  <si>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</si>
  <si>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</si>
  <si>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</si>
  <si>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</si>
  <si>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</si>
  <si>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</si>
  <si>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</si>
  <si>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</si>
  <si>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</si>
  <si>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</si>
  <si>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</si>
  <si>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</si>
  <si>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</si>
  <si>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</si>
  <si>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</si>
  <si>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</si>
  <si>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</si>
  <si>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</si>
  <si>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</si>
  <si>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</si>
  <si>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</si>
  <si>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</si>
  <si>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</si>
  <si>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</si>
  <si>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</si>
  <si>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</si>
  <si>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</si>
  <si>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</si>
  <si>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</si>
  <si>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</si>
  <si>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</si>
  <si>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</si>
  <si>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</si>
  <si>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</si>
  <si>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</si>
  <si>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</si>
  <si>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</si>
  <si>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</si>
  <si>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</si>
  <si>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</si>
  <si>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</si>
  <si>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</si>
  <si>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</si>
  <si>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</si>
  <si>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</si>
  <si>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</si>
  <si>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</si>
  <si>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</si>
  <si>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</si>
  <si>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</si>
  <si>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</si>
  <si>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</si>
  <si>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</si>
  <si>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</si>
  <si>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</si>
  <si>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</si>
  <si>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</si>
  <si>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</si>
  <si>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</si>
  <si>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</si>
  <si>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</si>
  <si>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</si>
  <si>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</si>
  <si>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</si>
  <si>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</si>
  <si>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</si>
  <si>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</si>
  <si>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</si>
  <si>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</si>
  <si>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</si>
  <si>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</si>
  <si>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</si>
  <si>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</si>
  <si>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</si>
  <si>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</si>
  <si>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</si>
  <si>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</si>
  <si>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</si>
  <si>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</si>
  <si>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</si>
  <si>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</si>
  <si>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</si>
  <si>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</si>
  <si>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</si>
  <si>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</si>
  <si>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</si>
  <si>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</si>
  <si>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</si>
  <si>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</si>
  <si>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</si>
  <si>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</si>
  <si>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</si>
  <si>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</si>
  <si>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</si>
  <si>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</si>
  <si>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</si>
  <si>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</si>
  <si>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</si>
  <si>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</si>
  <si>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</si>
  <si>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</si>
  <si>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</si>
  <si>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</si>
  <si>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</si>
  <si>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</si>
  <si>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</si>
  <si>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</si>
  <si>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</si>
  <si>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</si>
  <si>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</si>
  <si>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</si>
  <si>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</si>
  <si>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</si>
  <si>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</si>
  <si>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</si>
  <si>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</si>
  <si>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</si>
  <si>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</si>
  <si>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</si>
  <si>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</si>
  <si>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</si>
  <si>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</si>
  <si>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</si>
  <si>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</si>
  <si>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</si>
  <si>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</si>
  <si>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</si>
  <si>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</si>
  <si>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</si>
  <si>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</si>
  <si>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</si>
  <si>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</si>
  <si>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</si>
  <si>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</si>
  <si>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</si>
  <si>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</si>
  <si>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</si>
  <si>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</si>
  <si>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</si>
  <si>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</si>
  <si>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</si>
  <si>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</si>
  <si>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</si>
  <si>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</si>
  <si>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</si>
  <si>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</si>
  <si>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</si>
  <si>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</si>
  <si>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</si>
  <si>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</si>
  <si>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</si>
  <si>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</si>
  <si>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</si>
  <si>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</si>
  <si>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</si>
  <si>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</si>
  <si>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</si>
  <si>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</si>
  <si>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</si>
  <si>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</si>
  <si>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</si>
  <si>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</si>
  <si>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</si>
  <si>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</si>
  <si>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</si>
  <si>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</si>
  <si>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</si>
  <si>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</si>
  <si>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</si>
  <si>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</si>
  <si>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</si>
  <si>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</si>
  <si>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</si>
  <si>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</si>
  <si>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</si>
  <si>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</si>
  <si>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</si>
  <si>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</si>
  <si>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</si>
  <si>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</si>
  <si>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</si>
  <si>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</si>
  <si>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</si>
  <si>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</si>
  <si>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</si>
  <si>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</si>
  <si>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</si>
  <si>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</si>
  <si>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</si>
  <si>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</si>
  <si>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</si>
  <si>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</si>
  <si>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</si>
  <si>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</si>
  <si>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</si>
  <si>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</si>
  <si>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</si>
  <si>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</si>
  <si>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</si>
  <si>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</si>
  <si>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</si>
  <si>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</si>
  <si>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</si>
  <si>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</si>
  <si>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</si>
  <si>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</si>
  <si>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</si>
  <si>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</si>
  <si>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</si>
  <si>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</si>
  <si>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</si>
  <si>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</si>
  <si>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</si>
  <si>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</si>
  <si>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</si>
  <si>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</si>
  <si>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</si>
  <si>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</si>
  <si>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</si>
  <si>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</si>
  <si>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</si>
  <si>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</si>
  <si>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</si>
  <si>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</si>
  <si>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</si>
  <si>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</si>
  <si>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</si>
  <si>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</si>
  <si>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</si>
  <si>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</si>
  <si>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</si>
  <si>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</si>
  <si>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</si>
  <si>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</si>
  <si>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</si>
  <si>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</si>
  <si>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</si>
  <si>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</si>
  <si>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</si>
  <si>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</si>
  <si>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</si>
  <si>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</si>
  <si>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</si>
  <si>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</si>
  <si>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</si>
  <si>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</si>
  <si>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</si>
  <si>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</si>
  <si>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</si>
  <si>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</si>
  <si>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</si>
  <si>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</si>
  <si>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</si>
  <si>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</si>
  <si>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</si>
  <si>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</si>
  <si>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</si>
  <si>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</si>
  <si>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</si>
  <si>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</si>
  <si>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</si>
  <si>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</si>
  <si>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</si>
  <si>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</si>
  <si>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</si>
  <si>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</si>
  <si>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</si>
  <si>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</si>
  <si>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</si>
  <si>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</si>
  <si>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</si>
  <si>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</si>
  <si>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</si>
  <si>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</si>
  <si>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</si>
  <si>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</si>
  <si>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</si>
  <si>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</si>
  <si>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</si>
  <si>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</si>
  <si>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</si>
  <si>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</si>
  <si>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</si>
  <si>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</si>
  <si>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</si>
  <si>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</si>
  <si>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</si>
  <si>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</si>
  <si>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</si>
  <si>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</si>
  <si>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</si>
  <si>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</si>
  <si>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</si>
  <si>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</si>
  <si>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</si>
  <si>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</si>
  <si>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</si>
  <si>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</si>
  <si>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</si>
  <si>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</si>
  <si>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</si>
  <si>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</si>
  <si>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</si>
  <si>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</si>
  <si>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</si>
  <si>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</si>
  <si>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</si>
  <si>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</si>
  <si>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</si>
  <si>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</si>
  <si>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</si>
  <si>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</si>
  <si>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</si>
  <si>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</si>
  <si>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</si>
  <si>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</si>
  <si>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</si>
  <si>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</si>
  <si>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</si>
  <si>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</si>
  <si>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</si>
  <si>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</si>
  <si>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</si>
  <si>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</si>
  <si>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</si>
  <si>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</si>
  <si>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</si>
  <si>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</si>
  <si>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</si>
  <si>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</si>
  <si>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</si>
  <si>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</si>
  <si>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</si>
  <si>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</si>
  <si>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</si>
  <si>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</si>
  <si>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</si>
  <si>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</si>
  <si>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</si>
  <si>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</si>
  <si>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</si>
  <si>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</si>
  <si>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</si>
  <si>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</si>
  <si>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</si>
  <si>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</si>
  <si>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</si>
  <si>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</si>
  <si>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</si>
  <si>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</si>
  <si>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</si>
  <si>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</si>
  <si>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</si>
  <si>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</si>
  <si>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</si>
  <si>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</si>
  <si>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</si>
  <si>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</si>
  <si>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</si>
  <si>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</si>
  <si>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</si>
  <si>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</si>
  <si>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</si>
  <si>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</si>
  <si>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</si>
  <si>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</si>
  <si>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</si>
  <si>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</si>
  <si>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</si>
  <si>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</si>
  <si>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</si>
  <si>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</si>
  <si>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</si>
  <si>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</si>
  <si>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</si>
  <si>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</si>
  <si>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</si>
  <si>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</si>
  <si>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</si>
  <si>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</si>
  <si>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</si>
  <si>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</si>
  <si>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</si>
  <si>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</si>
  <si>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</si>
  <si>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</si>
  <si>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</si>
  <si>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</si>
  <si>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</si>
  <si>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</si>
  <si>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</si>
  <si>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</si>
  <si>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</si>
  <si>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</si>
  <si>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</si>
  <si>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</si>
  <si>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</si>
  <si>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</si>
  <si>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</si>
  <si>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</si>
  <si>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</si>
  <si>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</si>
  <si>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</si>
  <si>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</si>
  <si>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</si>
  <si>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</si>
  <si>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</si>
  <si>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</si>
  <si>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</si>
  <si>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</si>
  <si>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</si>
  <si>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</si>
  <si>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</si>
  <si>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</si>
  <si>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</si>
  <si>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</si>
  <si>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</si>
  <si>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</si>
  <si>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</si>
  <si>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</si>
  <si>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</si>
  <si>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</si>
  <si>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</si>
  <si>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</si>
  <si>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</si>
  <si>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</si>
  <si>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</si>
  <si>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</si>
  <si>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</si>
  <si>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</si>
  <si>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</si>
  <si>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</si>
  <si>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</si>
  <si>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</si>
  <si>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</si>
  <si>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</si>
  <si>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</si>
  <si>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</si>
  <si>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</si>
  <si>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</si>
  <si>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</si>
  <si>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</si>
  <si>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</si>
  <si>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</si>
  <si>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</si>
  <si>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</si>
  <si>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</si>
  <si>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</si>
  <si>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</si>
  <si>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</si>
  <si>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</si>
  <si>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</si>
  <si>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</si>
  <si>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</si>
  <si>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</si>
  <si>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</si>
  <si>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</si>
  <si>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</si>
  <si>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</si>
  <si>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</si>
  <si>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</si>
  <si>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</si>
  <si>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</si>
  <si>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</si>
  <si>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</si>
  <si>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</si>
  <si>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</si>
  <si>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</si>
  <si>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</si>
  <si>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</si>
  <si>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</si>
  <si>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</si>
  <si>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</si>
  <si>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</si>
  <si>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</si>
  <si>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</si>
  <si>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</si>
  <si>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</si>
  <si>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</si>
  <si>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</si>
  <si>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</si>
  <si>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</si>
  <si>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</si>
  <si>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</si>
  <si>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</si>
  <si>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</si>
  <si>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</si>
  <si>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</si>
  <si>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</si>
  <si>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</si>
  <si>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</si>
  <si>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</si>
  <si>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</si>
  <si>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</si>
  <si>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</si>
  <si>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</si>
  <si>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</si>
  <si>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</si>
  <si>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</si>
  <si>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</si>
  <si>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</si>
  <si>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</si>
  <si>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</si>
  <si>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</si>
  <si>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</si>
  <si>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</si>
  <si>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</si>
  <si>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</si>
  <si>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</si>
  <si>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</si>
  <si>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</si>
  <si>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</si>
  <si>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</si>
  <si>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</si>
  <si>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</si>
  <si>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</si>
  <si>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</si>
  <si>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</si>
  <si>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</si>
  <si>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</si>
  <si>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</si>
  <si>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</si>
  <si>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</si>
  <si>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</si>
  <si>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</si>
  <si>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</si>
  <si>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</si>
  <si>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</si>
  <si>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</si>
  <si>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</si>
  <si>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</si>
  <si>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</si>
  <si>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</si>
  <si>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</si>
  <si>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</si>
  <si>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</si>
  <si>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</si>
  <si>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</si>
  <si>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</si>
  <si>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</si>
  <si>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</si>
  <si>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</si>
  <si>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</si>
  <si>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</si>
  <si>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</si>
  <si>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</si>
  <si>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</si>
  <si>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</si>
  <si>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</si>
  <si>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</si>
  <si>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</si>
  <si>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</si>
  <si>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</si>
  <si>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</si>
  <si>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</si>
  <si>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</si>
  <si>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</si>
  <si>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</si>
  <si>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</si>
  <si>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</si>
  <si>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</si>
  <si>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</si>
  <si>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</si>
  <si>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</si>
  <si>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</si>
  <si>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</si>
  <si>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</si>
  <si>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</si>
  <si>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</si>
  <si>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</si>
  <si>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</si>
  <si>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</si>
  <si>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</si>
  <si>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</si>
  <si>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</si>
  <si>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</si>
  <si>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</si>
  <si>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</si>
  <si>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</si>
  <si>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</si>
  <si>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</si>
  <si>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</si>
  <si>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</si>
  <si>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</si>
  <si>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</si>
  <si>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</si>
  <si>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</si>
  <si>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</si>
  <si>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</si>
  <si>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</si>
  <si>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</si>
  <si>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</si>
  <si>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</si>
  <si>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</si>
  <si>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</si>
  <si>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</si>
  <si>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</si>
  <si>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</si>
  <si>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</si>
  <si>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</si>
  <si>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</si>
  <si>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</si>
  <si>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</si>
  <si>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</si>
  <si>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</si>
  <si>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</si>
  <si>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</si>
  <si>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</si>
  <si>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</si>
  <si>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</si>
  <si>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</si>
  <si>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</si>
  <si>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</si>
  <si>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</si>
  <si>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</si>
  <si>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</si>
  <si>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</si>
  <si>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</si>
  <si>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</si>
  <si>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</si>
  <si>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</si>
  <si>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</si>
  <si>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</si>
  <si>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</si>
  <si>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</si>
  <si>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</si>
  <si>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</si>
  <si>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</si>
  <si>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</si>
  <si>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</si>
  <si>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</si>
  <si>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</si>
  <si>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</si>
  <si>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</si>
  <si>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</si>
  <si>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</si>
  <si>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</si>
  <si>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</si>
  <si>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</si>
  <si>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</si>
  <si>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</si>
  <si>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</si>
  <si>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</si>
  <si>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</si>
  <si>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</si>
  <si>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</si>
  <si>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</si>
  <si>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</si>
  <si>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</si>
  <si>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</si>
  <si>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</si>
  <si>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</si>
  <si>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</si>
  <si>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</si>
  <si>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</si>
  <si>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</si>
  <si>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</si>
  <si>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</si>
  <si>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</si>
  <si>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</si>
  <si>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</si>
  <si>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</si>
  <si>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</si>
  <si>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</si>
  <si>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</si>
  <si>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</si>
  <si>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</si>
  <si>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</si>
  <si>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</si>
  <si>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</si>
  <si>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</si>
  <si>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</si>
  <si>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</si>
  <si>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</si>
  <si>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</si>
  <si>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</si>
  <si>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</si>
  <si>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</si>
  <si>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</si>
  <si>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</si>
  <si>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</si>
  <si>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</si>
  <si>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</si>
  <si>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</si>
  <si>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</si>
  <si>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</si>
  <si>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</si>
  <si>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</si>
  <si>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</si>
  <si>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</si>
  <si>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</si>
  <si>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</si>
  <si>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</si>
  <si>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</si>
  <si>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</si>
  <si>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</si>
  <si>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</si>
  <si>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</si>
  <si>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</si>
  <si>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</si>
  <si>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</si>
  <si>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</si>
  <si>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</si>
  <si>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</si>
  <si>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</si>
  <si>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</si>
  <si>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</si>
  <si>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</si>
  <si>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</si>
  <si>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</si>
  <si>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</si>
  <si>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</si>
  <si>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</si>
  <si>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</si>
  <si>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</si>
  <si>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</si>
  <si>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</si>
  <si>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</si>
  <si>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</si>
  <si>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</si>
  <si>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</si>
  <si>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</si>
  <si>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</si>
  <si>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</si>
  <si>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</si>
  <si>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</si>
  <si>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</si>
  <si>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</si>
  <si>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</si>
  <si>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</si>
  <si>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</si>
  <si>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</si>
  <si>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</si>
  <si>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</si>
  <si>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</si>
  <si>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</si>
  <si>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</si>
  <si>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</si>
  <si>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</si>
  <si>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</si>
  <si>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</si>
  <si>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</si>
  <si>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</si>
  <si>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</si>
  <si>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</si>
  <si>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</si>
  <si>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</si>
  <si>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</si>
  <si>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</si>
  <si>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</si>
  <si>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</si>
  <si>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</si>
  <si>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</si>
  <si>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</si>
  <si>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</si>
  <si>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</si>
  <si>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</si>
  <si>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</si>
  <si>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</si>
  <si>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</si>
  <si>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</si>
  <si>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</si>
  <si>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</si>
  <si>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</si>
  <si>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</si>
  <si>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</si>
  <si>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</si>
  <si>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</si>
  <si>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</si>
  <si>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</si>
  <si>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</si>
  <si>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</si>
  <si>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</si>
  <si>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</si>
  <si>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</si>
  <si>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</si>
  <si>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</si>
  <si>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</si>
  <si>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</si>
  <si>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</si>
  <si>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</si>
  <si>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</si>
  <si>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</si>
  <si>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</si>
  <si>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</si>
  <si>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</si>
  <si>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</si>
  <si>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</si>
  <si>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</si>
  <si>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</si>
  <si>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</si>
  <si>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</si>
  <si>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</si>
  <si>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</si>
  <si>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</si>
  <si>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</si>
  <si>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</si>
  <si>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</si>
  <si>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</si>
  <si>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</si>
  <si>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</si>
  <si>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</si>
  <si>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</si>
  <si>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</si>
  <si>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</si>
  <si>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</si>
  <si>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</si>
  <si>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</si>
  <si>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</si>
  <si>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</si>
  <si>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</si>
  <si>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</si>
  <si>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</si>
  <si>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</si>
  <si>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</si>
  <si>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</si>
  <si>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</si>
  <si>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</si>
  <si>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</si>
  <si>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</si>
  <si>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</si>
  <si>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</si>
  <si>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</si>
  <si>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</si>
  <si>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</si>
  <si>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</si>
  <si>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</si>
  <si>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</si>
  <si>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</si>
  <si>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</si>
  <si>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</si>
  <si>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</si>
  <si>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</si>
  <si>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</si>
  <si>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</si>
  <si>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</si>
  <si>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</si>
  <si>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</si>
  <si>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</si>
  <si>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</si>
  <si>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</si>
  <si>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</si>
  <si>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</si>
  <si>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</si>
  <si>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</si>
  <si>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</si>
  <si>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</si>
  <si>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</si>
  <si>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</si>
  <si>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</si>
  <si>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</si>
  <si>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</si>
  <si>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</si>
  <si>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</si>
  <si>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</si>
  <si>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</si>
  <si>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</si>
  <si>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</si>
  <si>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</si>
  <si>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</si>
  <si>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</si>
  <si>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</si>
  <si>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</si>
  <si>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</si>
  <si>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</si>
  <si>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</si>
  <si>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</si>
  <si>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</si>
  <si>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</si>
  <si>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</si>
  <si>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</si>
  <si>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</si>
  <si>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</si>
  <si>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</si>
  <si>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</si>
  <si>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</si>
  <si>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</si>
  <si>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</si>
  <si>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</si>
  <si>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</si>
  <si>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</si>
  <si>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</si>
  <si>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</si>
  <si>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</si>
  <si>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</si>
  <si>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</si>
  <si>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</si>
  <si>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</si>
  <si>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</si>
  <si>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</si>
  <si>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</si>
  <si>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</si>
  <si>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</si>
  <si>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</si>
  <si>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</si>
  <si>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</si>
  <si>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</si>
  <si>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</si>
  <si>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</si>
  <si>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</si>
  <si>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</si>
  <si>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</si>
  <si>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</si>
  <si>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</si>
  <si>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</si>
  <si>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</si>
  <si>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</si>
  <si>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</si>
  <si>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</si>
  <si>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</si>
  <si>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</si>
  <si>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</si>
  <si>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</si>
  <si>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</si>
  <si>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</si>
  <si>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</si>
  <si>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</si>
  <si>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</si>
  <si>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</si>
  <si>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</si>
  <si>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</si>
  <si>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</si>
  <si>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</si>
  <si>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</si>
  <si>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</si>
  <si>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</si>
  <si>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</si>
  <si>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</si>
  <si>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</si>
  <si>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</si>
  <si>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</si>
  <si>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</si>
  <si>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</si>
  <si>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</si>
  <si>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</si>
  <si>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</si>
  <si>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</si>
  <si>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</si>
  <si>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</si>
  <si>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</si>
  <si>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</si>
  <si>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</si>
  <si>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</si>
  <si>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</si>
  <si>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</si>
  <si>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</si>
  <si>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</si>
  <si>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</si>
  <si>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</si>
  <si>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</si>
  <si>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</si>
  <si>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</si>
  <si>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</si>
  <si>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</si>
  <si>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</si>
  <si>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</si>
  <si>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</si>
  <si>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</si>
  <si>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</si>
  <si>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</si>
  <si>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</si>
  <si>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</si>
  <si>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</si>
  <si>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</si>
  <si>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</si>
  <si>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</si>
  <si>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</si>
  <si>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</si>
  <si>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</si>
  <si>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</si>
  <si>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</si>
  <si>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</si>
  <si>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</si>
  <si>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</si>
  <si>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</si>
  <si>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</si>
  <si>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</si>
  <si>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</si>
  <si>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</si>
  <si>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</si>
  <si>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</si>
  <si>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</si>
  <si>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</si>
  <si>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</si>
  <si>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</si>
  <si>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</si>
  <si>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</si>
  <si>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</si>
  <si>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</si>
  <si>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</si>
  <si>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</si>
  <si>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</si>
  <si>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</si>
  <si>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</si>
  <si>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</si>
  <si>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</si>
  <si>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</si>
  <si>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</si>
  <si>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</si>
  <si>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</si>
  <si>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</si>
  <si>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</si>
  <si>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</si>
  <si>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</si>
  <si>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</si>
  <si>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</si>
  <si>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</si>
  <si>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</si>
  <si>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</si>
  <si>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</si>
  <si>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</si>
  <si>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</si>
  <si>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</si>
  <si>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</si>
  <si>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</si>
  <si>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</si>
  <si>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</si>
  <si>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</si>
  <si>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</si>
  <si>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</si>
  <si>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</si>
  <si>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</si>
  <si>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</si>
  <si>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</si>
  <si>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</si>
  <si>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</si>
  <si>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</si>
  <si>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</si>
  <si>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</si>
  <si>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</si>
  <si>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</si>
  <si>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</si>
  <si>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</si>
  <si>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</si>
  <si>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</si>
  <si>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</si>
  <si>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</si>
  <si>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</si>
  <si>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</si>
  <si>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</si>
  <si>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</si>
  <si>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</si>
  <si>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</si>
  <si>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</si>
  <si>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</si>
  <si>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</si>
  <si>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</si>
  <si>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</si>
  <si>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</si>
  <si>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</si>
  <si>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</si>
  <si>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</si>
  <si>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</si>
  <si>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</si>
  <si>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</si>
  <si>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</si>
  <si>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</si>
  <si>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</si>
  <si>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</si>
  <si>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</si>
  <si>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</si>
  <si>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</si>
  <si>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</si>
  <si>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</si>
  <si>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</si>
  <si>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</si>
  <si>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</si>
  <si>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</si>
  <si>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</si>
  <si>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</si>
  <si>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</si>
  <si>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</si>
  <si>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</si>
  <si>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</si>
  <si>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</si>
  <si>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</si>
  <si>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</si>
  <si>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</si>
  <si>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</si>
  <si>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</si>
  <si>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</si>
  <si>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</si>
  <si>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</si>
  <si>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</si>
  <si>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</si>
  <si>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</si>
  <si>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</si>
  <si>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</si>
  <si>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</si>
  <si>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</si>
  <si>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</si>
  <si>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</si>
  <si>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</si>
  <si>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</si>
  <si>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</si>
  <si>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</si>
  <si>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</si>
  <si>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</si>
  <si>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</si>
  <si>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</si>
  <si>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</si>
  <si>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</si>
  <si>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</si>
  <si>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</si>
  <si>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</si>
  <si>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</si>
  <si>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</si>
  <si>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</si>
  <si>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</si>
  <si>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</si>
  <si>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</si>
  <si>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</si>
  <si>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</si>
  <si>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</si>
  <si>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</si>
  <si>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</si>
  <si>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</si>
  <si>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</si>
  <si>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</si>
  <si>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</si>
  <si>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</si>
  <si>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</si>
  <si>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</si>
  <si>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</si>
  <si>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</si>
  <si>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</si>
  <si>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</si>
  <si>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</si>
  <si>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</si>
  <si>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</si>
  <si>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</si>
  <si>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</si>
  <si>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</si>
  <si>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</si>
  <si>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</si>
  <si>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</si>
  <si>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</si>
  <si>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</si>
  <si>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</si>
  <si>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</si>
  <si>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</si>
  <si>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</si>
  <si>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</si>
  <si>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</si>
  <si>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</si>
  <si>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</si>
  <si>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</si>
  <si>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</si>
  <si>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</si>
  <si>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</si>
  <si>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</si>
  <si>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</si>
  <si>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</si>
  <si>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</si>
  <si>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</si>
  <si>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</si>
  <si>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</si>
  <si>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</si>
  <si>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</si>
  <si>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</si>
  <si>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</si>
  <si>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</si>
  <si>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</si>
  <si>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</si>
  <si>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</si>
  <si>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</si>
  <si>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</si>
  <si>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</si>
  <si>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</si>
  <si>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</si>
  <si>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</si>
  <si>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</si>
  <si>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</si>
  <si>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</si>
  <si>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</si>
  <si>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</si>
  <si>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</si>
  <si>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</si>
  <si>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</si>
  <si>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</si>
  <si>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</si>
  <si>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</si>
  <si>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</si>
  <si>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</si>
  <si>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</si>
  <si>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</si>
  <si>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</si>
  <si>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</si>
  <si>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</si>
  <si>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</si>
  <si>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</si>
  <si>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</si>
  <si>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</si>
  <si>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</si>
  <si>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</si>
  <si>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</si>
  <si>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</si>
  <si>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</si>
  <si>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</si>
  <si>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</si>
  <si>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</si>
  <si>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</si>
  <si>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</si>
  <si>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</si>
  <si>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</si>
  <si>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</si>
  <si>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</si>
  <si>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</si>
  <si>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</si>
  <si>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</si>
  <si>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</si>
  <si>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</si>
  <si>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</si>
  <si>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</si>
  <si>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</si>
  <si>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</si>
  <si>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</si>
  <si>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</si>
  <si>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</si>
  <si>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</si>
  <si>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</si>
  <si>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</si>
  <si>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</si>
  <si>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</si>
  <si>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</si>
  <si>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</si>
  <si>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</si>
  <si>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</si>
  <si>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</si>
  <si>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</si>
  <si>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</si>
  <si>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</si>
  <si>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</si>
  <si>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</si>
  <si>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</si>
  <si>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</si>
  <si>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</si>
  <si>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</si>
  <si>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</si>
  <si>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</si>
  <si>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</si>
  <si>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</si>
  <si>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</si>
  <si>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</si>
  <si>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</si>
  <si>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</si>
  <si>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</si>
  <si>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</si>
  <si>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</si>
  <si>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</si>
  <si>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</si>
  <si>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</si>
  <si>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</si>
  <si>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</si>
  <si>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</si>
  <si>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</si>
  <si>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</si>
  <si>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</si>
  <si>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</si>
  <si>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</si>
  <si>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</si>
  <si>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</si>
  <si>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</si>
  <si>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</si>
  <si>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</si>
  <si>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</si>
  <si>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</si>
  <si>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</si>
  <si>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</si>
  <si>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</si>
  <si>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</si>
  <si>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</si>
  <si>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</si>
  <si>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</si>
  <si>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</si>
  <si>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</si>
  <si>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</si>
  <si>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</si>
  <si>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</si>
  <si>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</si>
  <si>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</si>
  <si>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</si>
  <si>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</si>
  <si>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</si>
  <si>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</si>
  <si>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</si>
  <si>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</si>
  <si>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</si>
  <si>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</si>
  <si>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</si>
  <si>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</si>
  <si>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</si>
  <si>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</si>
  <si>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</si>
  <si>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</si>
  <si>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</si>
  <si>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</si>
  <si>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</si>
  <si>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</si>
  <si>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</si>
  <si>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</si>
  <si>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</si>
  <si>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</si>
  <si>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</si>
  <si>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</si>
  <si>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</si>
  <si>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</si>
  <si>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</si>
  <si>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</si>
  <si>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</si>
  <si>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</si>
  <si>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</si>
  <si>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</si>
  <si>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</si>
  <si>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</si>
  <si>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</si>
  <si>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</si>
  <si>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</si>
  <si>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</si>
  <si>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</si>
  <si>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</si>
  <si>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</si>
  <si>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</si>
  <si>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</si>
  <si>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</si>
  <si>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</si>
  <si>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</si>
  <si>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</si>
  <si>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</si>
  <si>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</si>
  <si>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</si>
  <si>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</si>
  <si>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</si>
  <si>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</si>
  <si>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</si>
  <si>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</si>
  <si>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</si>
  <si>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</si>
  <si>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</si>
  <si>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</si>
  <si>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</si>
  <si>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</si>
  <si>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</si>
  <si>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</si>
  <si>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</si>
  <si>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</si>
  <si>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</si>
  <si>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</si>
  <si>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</si>
  <si>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</si>
  <si>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</si>
  <si>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</si>
  <si>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</si>
  <si>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</si>
  <si>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</si>
  <si>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</si>
  <si>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</si>
  <si>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</si>
  <si>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</si>
  <si>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</si>
  <si>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</si>
  <si>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</si>
  <si>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</si>
  <si>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</si>
  <si>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</si>
  <si>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</si>
  <si>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</si>
  <si>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</si>
  <si>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</si>
  <si>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</si>
  <si>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</si>
  <si>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</si>
  <si>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</si>
  <si>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</si>
  <si>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</si>
  <si>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</si>
  <si>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</si>
  <si>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</si>
  <si>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</si>
  <si>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</si>
  <si>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</si>
  <si>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</si>
  <si>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</si>
  <si>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</si>
  <si>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</si>
  <si>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</si>
  <si>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</si>
  <si>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</si>
  <si>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</si>
  <si>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</si>
  <si>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</si>
  <si>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</si>
  <si>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</si>
  <si>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</si>
  <si>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</si>
  <si>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</si>
  <si>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</si>
  <si>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</si>
  <si>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</si>
  <si>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</si>
  <si>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</si>
  <si>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</si>
  <si>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</si>
  <si>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</si>
  <si>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</si>
  <si>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</si>
  <si>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</si>
  <si>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</si>
  <si>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</si>
  <si>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</si>
  <si>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</si>
  <si>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</si>
  <si>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</si>
  <si>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</si>
  <si>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</si>
  <si>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</si>
  <si>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</si>
  <si>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</si>
  <si>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</si>
  <si>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</si>
  <si>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</si>
  <si>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</si>
  <si>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</si>
  <si>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</si>
  <si>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</si>
  <si>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</si>
  <si>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</si>
  <si>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</si>
  <si>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</si>
  <si>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</si>
  <si>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</si>
  <si>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</si>
  <si>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</si>
  <si>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</si>
  <si>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</si>
  <si>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</si>
  <si>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</si>
  <si>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</si>
  <si>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</si>
  <si>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</si>
  <si>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</si>
  <si>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</si>
  <si>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</si>
  <si>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</si>
  <si>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</si>
  <si>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</si>
  <si>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</si>
  <si>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</si>
  <si>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</si>
  <si>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</si>
  <si>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</si>
  <si>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</si>
  <si>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</si>
  <si>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</si>
  <si>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</si>
  <si>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</si>
  <si>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</si>
  <si>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</si>
  <si>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</si>
  <si>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</si>
  <si>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</si>
  <si>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</si>
  <si>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</si>
  <si>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</si>
  <si>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</si>
  <si>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</si>
  <si>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</si>
  <si>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</si>
  <si>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</si>
  <si>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</si>
  <si>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</si>
  <si>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</si>
  <si>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</si>
  <si>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</si>
  <si>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</si>
  <si>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</si>
  <si>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</si>
  <si>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</si>
  <si>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</si>
  <si>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</si>
  <si>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</si>
  <si>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</si>
  <si>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</si>
  <si>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</si>
  <si>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</si>
  <si>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</si>
  <si>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</si>
  <si>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</si>
  <si>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</si>
  <si>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</si>
  <si>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</si>
  <si>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</si>
  <si>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</si>
  <si>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</si>
  <si>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</si>
  <si>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</si>
  <si>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</si>
  <si>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</si>
  <si>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</si>
  <si>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</si>
  <si>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</si>
  <si>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</si>
  <si>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</si>
  <si>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</si>
  <si>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</si>
  <si>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</si>
  <si>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</si>
  <si>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</si>
  <si>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</si>
  <si>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</si>
  <si>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</si>
  <si>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</si>
  <si>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</si>
  <si>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</si>
  <si>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</si>
  <si>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</si>
  <si>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</si>
  <si>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</si>
  <si>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</si>
  <si>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</si>
  <si>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</si>
  <si>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</si>
  <si>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</si>
  <si>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</si>
  <si>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</si>
  <si>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</si>
  <si>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</si>
  <si>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</si>
  <si>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</si>
  <si>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</si>
  <si>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</si>
  <si>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</si>
  <si>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</si>
  <si>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</si>
  <si>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</si>
  <si>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</si>
  <si>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</si>
  <si>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</si>
  <si>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</si>
  <si>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</si>
  <si>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</si>
  <si>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</si>
  <si>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</si>
  <si>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</si>
  <si>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</si>
  <si>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</si>
  <si>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</si>
  <si>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</si>
  <si>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</si>
  <si>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</si>
  <si>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</si>
  <si>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</si>
  <si>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</si>
  <si>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</si>
  <si>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</si>
  <si>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</si>
  <si>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</si>
  <si>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</si>
  <si>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</si>
  <si>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</si>
  <si>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</si>
  <si>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</si>
  <si>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</si>
  <si>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</si>
  <si>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</si>
  <si>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</si>
  <si>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</si>
  <si>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</si>
  <si>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</si>
  <si>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</si>
  <si>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</si>
  <si>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</si>
  <si>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</si>
  <si>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</si>
  <si>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</si>
  <si>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</si>
  <si>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</si>
  <si>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</si>
  <si>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</si>
  <si>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</si>
  <si>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</si>
  <si>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</si>
  <si>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</si>
  <si>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</si>
  <si>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</si>
  <si>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</si>
  <si>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</si>
  <si>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</si>
  <si>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</si>
  <si>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</si>
  <si>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</si>
  <si>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</si>
  <si>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</si>
  <si>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</si>
  <si>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</si>
  <si>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</si>
  <si>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</si>
  <si>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</si>
  <si>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</si>
  <si>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</si>
  <si>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</si>
  <si>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</si>
  <si>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</si>
  <si>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</si>
  <si>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</si>
  <si>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</si>
  <si>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</si>
  <si>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</si>
  <si>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</si>
  <si>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</si>
  <si>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</si>
  <si>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</si>
  <si>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</si>
  <si>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</si>
  <si>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</si>
  <si>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</si>
  <si>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</si>
  <si>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</si>
  <si>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</si>
  <si>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</si>
  <si>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</si>
  <si>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</si>
  <si>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</si>
  <si>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</si>
  <si>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</si>
  <si>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</si>
  <si>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</si>
  <si>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</si>
  <si>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</si>
  <si>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</si>
  <si>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</si>
  <si>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</si>
  <si>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</si>
  <si>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</si>
  <si>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</si>
  <si>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</si>
  <si>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</si>
  <si>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</si>
  <si>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</si>
  <si>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</si>
  <si>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</si>
  <si>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</si>
  <si>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</si>
  <si>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</si>
  <si>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</si>
  <si>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</si>
  <si>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</si>
  <si>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</si>
  <si>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</si>
  <si>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</si>
  <si>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</si>
  <si>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</si>
  <si>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</si>
  <si>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</si>
  <si>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</si>
  <si>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</si>
  <si>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</si>
  <si>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</si>
  <si>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</si>
  <si>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</si>
  <si>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</si>
  <si>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</si>
  <si>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</si>
  <si>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</si>
  <si>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</si>
  <si>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</si>
  <si>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</si>
  <si>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</si>
  <si>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</si>
  <si>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</si>
  <si>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</si>
  <si>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</si>
  <si>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</si>
  <si>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</si>
  <si>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</si>
  <si>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</si>
  <si>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</si>
  <si>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</si>
  <si>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</si>
  <si>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</si>
  <si>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</si>
  <si>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</si>
  <si>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</si>
  <si>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</si>
  <si>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</si>
  <si>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</si>
  <si>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</si>
  <si>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</si>
  <si>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</si>
  <si>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</si>
  <si>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</si>
  <si>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</si>
  <si>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</si>
  <si>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</si>
  <si>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</si>
  <si>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</si>
  <si>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</si>
  <si>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</si>
  <si>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</si>
  <si>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</si>
  <si>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</si>
  <si>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</si>
  <si>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</si>
  <si>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</si>
  <si>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</si>
  <si>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</si>
  <si>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</si>
  <si>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</si>
  <si>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</si>
  <si>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</si>
  <si>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</si>
  <si>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</si>
  <si>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</si>
  <si>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</si>
  <si>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</si>
  <si>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</si>
  <si>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</si>
  <si>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</si>
  <si>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</si>
  <si>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</si>
  <si>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</si>
  <si>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</si>
  <si>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</si>
  <si>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</si>
  <si>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</si>
  <si>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</si>
  <si>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</si>
  <si>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</si>
  <si>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</si>
  <si>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</si>
  <si>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</si>
  <si>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</si>
  <si>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</si>
  <si>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</si>
  <si>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</si>
  <si>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</si>
  <si>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</si>
  <si>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</si>
  <si>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</si>
  <si>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</si>
  <si>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</si>
  <si>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</si>
  <si>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</si>
  <si>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</si>
  <si>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</si>
  <si>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</si>
  <si>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</si>
  <si>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</si>
  <si>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</si>
  <si>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</si>
  <si>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</si>
  <si>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</si>
  <si>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</si>
  <si>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</si>
  <si>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</si>
  <si>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</si>
  <si>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</si>
  <si>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</si>
  <si>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</si>
  <si>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</si>
  <si>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</si>
  <si>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</si>
  <si>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</si>
  <si>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</si>
  <si>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</si>
  <si>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</si>
  <si>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</si>
  <si>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</si>
  <si>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</si>
  <si>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</si>
  <si>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</si>
  <si>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</si>
  <si>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</si>
  <si>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</si>
  <si>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</si>
  <si>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</si>
  <si>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</si>
  <si>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</si>
  <si>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</si>
  <si>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</si>
  <si>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</si>
  <si>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</si>
  <si>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</si>
  <si>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</si>
  <si>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</si>
  <si>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</si>
  <si>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</si>
  <si>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</si>
  <si>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</si>
  <si>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</si>
  <si>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</si>
  <si>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</si>
  <si>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</si>
  <si>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</si>
  <si>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</si>
  <si>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</si>
  <si>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</si>
  <si>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</si>
  <si>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</si>
  <si>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</si>
  <si>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</si>
  <si>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</si>
  <si>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</si>
  <si>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</si>
  <si>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</si>
  <si>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</si>
  <si>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</si>
  <si>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</si>
  <si>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</si>
  <si>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</si>
  <si>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</si>
  <si>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</si>
  <si>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</si>
  <si>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</si>
  <si>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</si>
  <si>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</si>
  <si>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</si>
  <si>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</si>
  <si>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</si>
  <si>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</si>
  <si>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</si>
  <si>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</si>
  <si>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</si>
  <si>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</si>
  <si>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</si>
  <si>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</si>
  <si>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</si>
  <si>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</si>
  <si>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</si>
  <si>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</si>
  <si>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</si>
  <si>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</si>
  <si>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</si>
  <si>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</si>
  <si>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</si>
  <si>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</si>
  <si>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</si>
  <si>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</si>
  <si>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</si>
  <si>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</si>
  <si>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</si>
  <si>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</si>
  <si>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</si>
  <si>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</si>
  <si>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</si>
  <si>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</si>
  <si>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</si>
  <si>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</si>
  <si>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</si>
  <si>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</si>
  <si>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</si>
  <si>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</si>
  <si>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</si>
  <si>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</si>
  <si>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</si>
  <si>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</si>
  <si>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</si>
  <si>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</si>
  <si>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</si>
  <si>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</si>
  <si>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</si>
  <si>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</si>
  <si>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</si>
  <si>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</si>
  <si>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</si>
  <si>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</si>
  <si>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</si>
  <si>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</si>
  <si>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</si>
  <si>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</si>
  <si>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</si>
  <si>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</si>
  <si>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</si>
  <si>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</si>
  <si>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</si>
  <si>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</si>
  <si>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</si>
  <si>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</si>
  <si>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</si>
  <si>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</si>
  <si>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</si>
  <si>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</si>
  <si>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</si>
  <si>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</si>
  <si>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</si>
  <si>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</si>
  <si>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</si>
  <si>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</si>
  <si>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</si>
  <si>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</si>
  <si>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</si>
  <si>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</si>
  <si>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</si>
  <si>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</si>
  <si>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</si>
  <si>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</si>
  <si>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</si>
  <si>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</si>
  <si>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</si>
  <si>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</si>
  <si>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</si>
  <si>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</si>
  <si>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</si>
  <si>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</si>
  <si>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</si>
  <si>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</si>
  <si>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</si>
  <si>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</si>
  <si>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</si>
  <si>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</si>
  <si>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</si>
  <si>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</si>
  <si>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</si>
  <si>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</si>
  <si>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</si>
  <si>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</si>
  <si>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</si>
  <si>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</si>
  <si>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</si>
  <si>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</si>
  <si>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</si>
  <si>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</si>
  <si>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</si>
  <si>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</si>
  <si>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</si>
  <si>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</si>
  <si>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</si>
  <si>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</si>
  <si>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</si>
  <si>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</si>
  <si>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</si>
  <si>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</si>
  <si>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</si>
  <si>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</si>
  <si>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</si>
  <si>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</si>
  <si>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</si>
  <si>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</si>
  <si>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</si>
  <si>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</si>
  <si>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</si>
  <si>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</si>
  <si>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</si>
  <si>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</si>
  <si>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</si>
  <si>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</si>
  <si>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</si>
  <si>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</si>
  <si>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</si>
  <si>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</si>
  <si>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</si>
  <si>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</si>
  <si>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</si>
  <si>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</si>
  <si>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</si>
  <si>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</si>
  <si>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</si>
  <si>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</si>
  <si>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</si>
  <si>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</si>
  <si>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</si>
  <si>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</si>
  <si>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</si>
  <si>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</si>
  <si>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</si>
  <si>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</si>
  <si>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</si>
  <si>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</si>
  <si>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</si>
  <si>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</si>
  <si>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</si>
  <si>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</si>
  <si>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</si>
  <si>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</si>
  <si>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</si>
  <si>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</si>
  <si>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</si>
  <si>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</si>
  <si>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</si>
  <si>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</si>
  <si>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</si>
  <si>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</si>
  <si>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</si>
  <si>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</si>
  <si>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</si>
  <si>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</si>
  <si>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</si>
  <si>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</si>
  <si>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</si>
  <si>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</si>
  <si>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</si>
  <si>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</si>
  <si>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</si>
  <si>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</si>
  <si>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</si>
  <si>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</si>
  <si>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</si>
  <si>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</si>
  <si>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</si>
  <si>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</si>
  <si>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</si>
  <si>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</si>
  <si>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</si>
  <si>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</si>
  <si>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</si>
  <si>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</si>
  <si>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</si>
  <si>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</si>
  <si>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</si>
  <si>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</si>
  <si>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</si>
  <si>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</si>
  <si>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</si>
  <si>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</si>
  <si>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</si>
  <si>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</si>
  <si>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</si>
  <si>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</si>
  <si>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</si>
  <si>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</si>
  <si>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</si>
  <si>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</si>
  <si>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</si>
  <si>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</si>
  <si>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</si>
  <si>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</si>
  <si>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</si>
  <si>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</si>
  <si>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</si>
  <si>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</si>
  <si>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</si>
  <si>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</si>
  <si>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</si>
  <si>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</si>
  <si>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</si>
  <si>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</si>
  <si>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</si>
  <si>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</si>
  <si>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</si>
  <si>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</si>
  <si>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</si>
  <si>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</si>
  <si>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</si>
  <si>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</si>
  <si>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</si>
  <si>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</si>
  <si>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</si>
  <si>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</si>
  <si>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</si>
  <si>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</si>
  <si>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</si>
  <si>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</si>
  <si>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</si>
  <si>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</si>
  <si>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</si>
  <si>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</si>
  <si>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</si>
  <si>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</si>
  <si>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</si>
  <si>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</si>
  <si>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</si>
  <si>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</si>
  <si>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</si>
  <si>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</si>
  <si>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</si>
  <si>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</si>
  <si>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</si>
  <si>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</si>
  <si>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</si>
  <si>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</si>
  <si>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</si>
  <si>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</si>
  <si>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</si>
  <si>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</si>
  <si>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</si>
  <si>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</si>
  <si>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</si>
  <si>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</si>
  <si>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</si>
  <si>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</si>
  <si>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</si>
  <si>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</si>
  <si>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</si>
  <si>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</si>
  <si>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</si>
  <si>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</si>
  <si>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</si>
  <si>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</si>
  <si>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</si>
  <si>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</si>
  <si>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</si>
  <si>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</si>
  <si>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</si>
  <si>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</si>
  <si>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</si>
  <si>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</si>
  <si>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</si>
  <si>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</si>
  <si>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</si>
  <si>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</si>
  <si>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</si>
  <si>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</si>
  <si>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</si>
  <si>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</si>
  <si>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</si>
  <si>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</si>
  <si>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</si>
  <si>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</si>
  <si>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</si>
  <si>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</si>
  <si>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</si>
  <si>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</si>
  <si>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</si>
  <si>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</si>
  <si>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</si>
  <si>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</si>
  <si>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</si>
  <si>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</si>
  <si>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</si>
  <si>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</si>
  <si>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</si>
  <si>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</si>
  <si>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</si>
  <si>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</si>
  <si>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</si>
  <si>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</si>
  <si>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</si>
  <si>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</si>
  <si>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</si>
  <si>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</si>
  <si>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</si>
  <si>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</si>
  <si>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</si>
  <si>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</si>
  <si>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</si>
  <si>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</si>
  <si>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</si>
  <si>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</si>
  <si>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</si>
  <si>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</si>
  <si>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</si>
  <si>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</si>
  <si>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</si>
  <si>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</si>
  <si>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</si>
  <si>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</si>
  <si>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</si>
  <si>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</si>
  <si>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</si>
  <si>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</si>
  <si>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</si>
  <si>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</si>
  <si>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</si>
  <si>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</si>
  <si>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</si>
  <si>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</si>
  <si>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</si>
  <si>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</si>
  <si>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</si>
  <si>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</si>
  <si>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</si>
  <si>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</si>
  <si>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</si>
  <si>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</si>
  <si>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</si>
  <si>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</si>
  <si>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</si>
  <si>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</si>
  <si>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</si>
  <si>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</si>
  <si>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</si>
  <si>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</si>
  <si>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</si>
  <si>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</si>
  <si>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</si>
  <si>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</si>
  <si>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</si>
  <si>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</si>
  <si>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</si>
  <si>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</si>
  <si>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</si>
  <si>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</si>
  <si>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</si>
  <si>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</si>
  <si>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</si>
  <si>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</si>
  <si>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</si>
  <si>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</si>
  <si>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</si>
  <si>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</si>
  <si>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</si>
  <si>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</si>
  <si>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</si>
  <si>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</si>
  <si>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</si>
  <si>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</si>
  <si>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</si>
  <si>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</si>
  <si>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</si>
  <si>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</si>
  <si>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</si>
  <si>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</si>
  <si>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</si>
  <si>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</si>
  <si>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</si>
  <si>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</si>
  <si>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</si>
  <si>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</si>
  <si>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</si>
  <si>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</si>
  <si>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</si>
  <si>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</si>
  <si>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</si>
  <si>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</si>
  <si>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</si>
  <si>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</si>
  <si>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</si>
  <si>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</si>
  <si>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</si>
  <si>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</si>
  <si>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</si>
  <si>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</si>
  <si>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</si>
  <si>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</si>
  <si>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</si>
  <si>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</si>
  <si>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</si>
  <si>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</si>
  <si>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</si>
  <si>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</si>
  <si>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</si>
  <si>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</si>
  <si>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</si>
  <si>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</si>
  <si>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</si>
  <si>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</si>
  <si>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</si>
  <si>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</si>
  <si>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</si>
  <si>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</si>
  <si>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</si>
  <si>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</si>
  <si>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</si>
  <si>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</si>
  <si>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</si>
  <si>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</si>
  <si>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</si>
  <si>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</si>
  <si>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</si>
  <si>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</si>
  <si>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</si>
  <si>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</si>
  <si>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</si>
  <si>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</si>
  <si>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</si>
  <si>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</si>
  <si>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</si>
  <si>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</si>
  <si>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</si>
  <si>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</si>
  <si>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</si>
  <si>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</si>
  <si>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</si>
  <si>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</si>
  <si>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</si>
  <si>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</si>
  <si>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</si>
  <si>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</si>
  <si>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</si>
  <si>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</si>
  <si>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</si>
  <si>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</si>
  <si>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</si>
  <si>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</si>
  <si>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</si>
  <si>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</si>
  <si>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</si>
  <si>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</si>
  <si>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</si>
  <si>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</si>
  <si>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</si>
  <si>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</si>
  <si>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</si>
  <si>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</si>
  <si>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</si>
  <si>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</si>
  <si>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</si>
  <si>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</si>
  <si>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</si>
  <si>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</si>
  <si>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</si>
  <si>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</si>
  <si>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</si>
  <si>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</si>
  <si>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</si>
  <si>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</si>
  <si>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</si>
  <si>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</si>
  <si>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</si>
  <si>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</si>
  <si>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</si>
  <si>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</si>
  <si>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</si>
  <si>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</si>
  <si>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</si>
  <si>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</si>
  <si>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</si>
  <si>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</si>
  <si>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</si>
  <si>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</si>
  <si>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</si>
  <si>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</si>
  <si>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</si>
  <si>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</si>
  <si>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</si>
  <si>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</si>
  <si>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</si>
  <si>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</si>
  <si>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</si>
  <si>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</si>
  <si>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</si>
  <si>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</si>
  <si>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</si>
  <si>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</si>
  <si>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</si>
  <si>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</si>
  <si>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</si>
  <si>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</si>
  <si>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</si>
  <si>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</si>
  <si>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</si>
  <si>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</si>
  <si>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</si>
  <si>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</si>
  <si>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</si>
  <si>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</si>
  <si>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</si>
  <si>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</si>
  <si>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</si>
  <si>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</si>
  <si>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</si>
  <si>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</si>
  <si>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</si>
  <si>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</si>
  <si>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</si>
  <si>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</si>
  <si>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</si>
  <si>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</si>
  <si>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</si>
  <si>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</si>
  <si>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</si>
  <si>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</si>
  <si>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</si>
  <si>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</si>
  <si>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</si>
  <si>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</si>
  <si>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</si>
  <si>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</si>
  <si>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</si>
  <si>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</si>
  <si>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</si>
  <si>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</si>
  <si>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</si>
  <si>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</si>
  <si>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</si>
  <si>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</si>
  <si>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</si>
  <si>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</si>
  <si>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</si>
  <si>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</si>
  <si>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</si>
  <si>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</si>
  <si>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</si>
  <si>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</si>
  <si>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</si>
  <si>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</si>
  <si>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</si>
  <si>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</si>
  <si>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</si>
  <si>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</si>
  <si>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</si>
  <si>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</si>
  <si>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</si>
  <si>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</si>
  <si>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</si>
  <si>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</si>
  <si>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</si>
  <si>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</si>
  <si>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</si>
  <si>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</si>
  <si>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</si>
  <si>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</si>
  <si>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</si>
  <si>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</si>
  <si>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</si>
  <si>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</si>
  <si>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</si>
  <si>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</si>
  <si>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</si>
  <si>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</si>
  <si>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</si>
  <si>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</si>
  <si>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</si>
  <si>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</si>
  <si>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</si>
  <si>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</si>
  <si>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</si>
  <si>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</si>
  <si>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</si>
  <si>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</si>
  <si>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</si>
  <si>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</si>
  <si>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</si>
  <si>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</si>
  <si>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</si>
  <si>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</si>
  <si>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</si>
  <si>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</si>
  <si>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</si>
  <si>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</si>
  <si>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</si>
  <si>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</si>
  <si>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</si>
  <si>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</si>
  <si>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</si>
  <si>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</si>
  <si>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</si>
  <si>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</si>
  <si>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</si>
  <si>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</si>
  <si>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</si>
  <si>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</si>
  <si>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</si>
  <si>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</si>
  <si>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</si>
  <si>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</si>
  <si>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</si>
  <si>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</si>
  <si>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</si>
  <si>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</si>
  <si>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</si>
  <si>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</si>
  <si>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</si>
  <si>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</si>
  <si>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</si>
  <si>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</si>
  <si>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</si>
  <si>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</si>
  <si>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</si>
  <si>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</si>
  <si>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</si>
  <si>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</si>
  <si>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</si>
  <si>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</si>
  <si>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</si>
  <si>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</si>
  <si>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</si>
  <si>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</si>
  <si>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</si>
  <si>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</si>
  <si>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</si>
  <si>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</si>
  <si>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</si>
  <si>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</si>
  <si>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</si>
  <si>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</si>
  <si>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</si>
  <si>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</si>
  <si>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</si>
  <si>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</si>
  <si>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</si>
  <si>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</si>
  <si>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</si>
  <si>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</si>
  <si>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</si>
  <si>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</si>
  <si>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</si>
  <si>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</si>
  <si>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</si>
  <si>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</si>
  <si>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</si>
  <si>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</si>
  <si>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</si>
  <si>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</si>
  <si>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</si>
  <si>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</si>
  <si>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</si>
  <si>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</si>
  <si>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</si>
  <si>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</si>
  <si>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</si>
  <si>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</si>
  <si>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</si>
  <si>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</si>
  <si>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</si>
  <si>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</si>
  <si>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</si>
  <si>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</si>
  <si>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</si>
  <si>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</si>
  <si>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</si>
  <si>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</si>
  <si>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</si>
  <si>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</si>
  <si>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</si>
  <si>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</si>
  <si>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</si>
  <si>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</si>
  <si>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</si>
  <si>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</si>
  <si>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</si>
  <si>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</si>
  <si>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</si>
  <si>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</si>
  <si>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</si>
  <si>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</si>
  <si>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</si>
  <si>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</si>
  <si>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</si>
  <si>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</si>
  <si>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</si>
  <si>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</si>
  <si>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</si>
  <si>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</si>
  <si>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</si>
  <si>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</si>
  <si>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</si>
  <si>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</si>
  <si>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</si>
  <si>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</si>
  <si>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</si>
  <si>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</si>
  <si>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</si>
  <si>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</si>
  <si>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</si>
  <si>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</si>
  <si>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</si>
  <si>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</si>
  <si>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</si>
  <si>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</si>
  <si>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</si>
  <si>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</si>
  <si>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</si>
  <si>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</si>
  <si>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</si>
  <si>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</si>
  <si>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</si>
  <si>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</si>
  <si>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</si>
  <si>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</si>
  <si>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</si>
  <si>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</si>
  <si>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</si>
  <si>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</si>
  <si>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</si>
  <si>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</si>
  <si>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</si>
  <si>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</si>
  <si>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</si>
  <si>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</si>
  <si>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</si>
  <si>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</si>
  <si>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</si>
  <si>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</si>
  <si>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</si>
  <si>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</si>
  <si>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</si>
  <si>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</si>
  <si>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</si>
  <si>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</si>
  <si>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</si>
  <si>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</si>
  <si>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</si>
  <si>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</si>
  <si>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</si>
  <si>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</si>
  <si>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</si>
  <si>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</si>
  <si>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</si>
  <si>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</si>
  <si>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</si>
  <si>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</si>
  <si>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</si>
  <si>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</si>
  <si>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</si>
  <si>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</si>
  <si>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</si>
  <si>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</si>
  <si>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</si>
  <si>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</si>
  <si>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</si>
  <si>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</si>
  <si>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</si>
  <si>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</si>
  <si>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</si>
  <si>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</si>
  <si>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</si>
  <si>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</si>
  <si>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</si>
  <si>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</si>
  <si>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</si>
  <si>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</si>
  <si>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</si>
  <si>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</si>
  <si>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</si>
  <si>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</si>
  <si>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</si>
  <si>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</si>
  <si>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</si>
  <si>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</si>
  <si>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</si>
  <si>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</si>
  <si>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</si>
  <si>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</si>
  <si>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</si>
  <si>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</si>
  <si>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</si>
  <si>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</si>
  <si>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</si>
  <si>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</si>
  <si>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</si>
  <si>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</si>
  <si>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</si>
  <si>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</si>
  <si>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</si>
  <si>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</si>
  <si>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</si>
  <si>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</si>
  <si>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</si>
  <si>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</si>
  <si>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</si>
  <si>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</si>
  <si>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</si>
  <si>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</si>
  <si>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</si>
  <si>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</si>
  <si>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</si>
  <si>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</si>
  <si>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</si>
  <si>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</si>
  <si>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</si>
  <si>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</si>
  <si>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</si>
  <si>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</si>
  <si>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</si>
  <si>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</si>
  <si>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</si>
  <si>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</si>
  <si>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</si>
  <si>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</si>
  <si>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</si>
  <si>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</si>
  <si>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</si>
  <si>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</si>
  <si>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</si>
  <si>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</si>
  <si>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</si>
  <si>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</si>
  <si>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</si>
  <si>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</si>
  <si>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</si>
  <si>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</si>
  <si>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</si>
  <si>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</si>
  <si>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</si>
  <si>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</si>
  <si>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</si>
  <si>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</si>
  <si>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</si>
  <si>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</si>
  <si>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</si>
  <si>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</si>
  <si>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</si>
  <si>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</si>
  <si>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</si>
  <si>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</si>
  <si>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</si>
  <si>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</si>
  <si>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</si>
  <si>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</si>
  <si>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</si>
  <si>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</si>
  <si>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</si>
  <si>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</si>
  <si>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</si>
  <si>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</si>
  <si>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</si>
  <si>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</si>
  <si>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</si>
  <si>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</si>
  <si>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</si>
  <si>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</si>
  <si>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</si>
  <si>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</si>
  <si>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</si>
  <si>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</si>
  <si>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</si>
  <si>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</si>
  <si>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</si>
  <si>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</si>
  <si>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</si>
  <si>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</si>
  <si>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</si>
  <si>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</si>
  <si>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</si>
  <si>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</si>
  <si>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</si>
  <si>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</si>
  <si>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</si>
  <si>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</si>
  <si>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</si>
  <si>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</si>
  <si>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</si>
  <si>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</si>
  <si>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</si>
  <si>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</si>
  <si>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</si>
  <si>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</si>
  <si>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</si>
  <si>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</si>
  <si>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</si>
  <si>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</si>
  <si>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</si>
  <si>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</si>
  <si>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</si>
  <si>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</si>
  <si>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</si>
  <si>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</si>
  <si>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</si>
  <si>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</si>
  <si>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</si>
  <si>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</si>
  <si>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</si>
  <si>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</si>
  <si>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</si>
  <si>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</si>
  <si>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</si>
  <si>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</si>
  <si>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</si>
  <si>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</si>
  <si>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</si>
  <si>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</si>
  <si>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</si>
  <si>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</si>
  <si>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</si>
  <si>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</si>
  <si>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</si>
  <si>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</si>
  <si>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</si>
  <si>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</si>
  <si>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</si>
  <si>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</si>
  <si>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</si>
  <si>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</si>
  <si>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</si>
  <si>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</si>
  <si>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</si>
  <si>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</si>
  <si>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</si>
  <si>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</si>
  <si>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</si>
  <si>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</si>
  <si>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</si>
  <si>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</si>
  <si>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</si>
  <si>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</si>
  <si>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</si>
  <si>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</si>
  <si>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</si>
  <si>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</si>
  <si>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</si>
  <si>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</si>
  <si>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</si>
  <si>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</si>
  <si>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</si>
  <si>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</si>
  <si>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</si>
  <si>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</si>
  <si>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</si>
  <si>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</si>
  <si>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</si>
  <si>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</si>
  <si>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</si>
  <si>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</si>
  <si>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</si>
  <si>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</si>
  <si>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</si>
  <si>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</si>
  <si>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</si>
  <si>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</si>
  <si>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</si>
  <si>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</si>
  <si>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</si>
  <si>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</si>
  <si>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</si>
  <si>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</si>
  <si>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</si>
  <si>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</si>
  <si>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</si>
  <si>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</si>
  <si>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</si>
  <si>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</si>
  <si>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</si>
  <si>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</si>
  <si>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</si>
  <si>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</si>
  <si>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</si>
  <si>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</si>
  <si>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</si>
  <si>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</si>
  <si>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</si>
  <si>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</si>
  <si>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</si>
  <si>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</si>
  <si>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</si>
  <si>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</si>
  <si>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</si>
  <si>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</si>
  <si>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</si>
  <si>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</si>
  <si>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</si>
  <si>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</si>
  <si>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</si>
  <si>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</si>
  <si>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</si>
  <si>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</si>
  <si>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</si>
  <si>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</si>
  <si>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</si>
  <si>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</si>
  <si>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</si>
  <si>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</si>
  <si>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</si>
  <si>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</si>
  <si>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</si>
  <si>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</si>
  <si>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</si>
  <si>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</si>
  <si>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</si>
  <si>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</si>
  <si>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</si>
  <si>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</si>
  <si>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</si>
  <si>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</si>
  <si>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</si>
  <si>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</si>
  <si>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</si>
  <si>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</si>
  <si>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</si>
  <si>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</si>
  <si>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</si>
  <si>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</si>
  <si>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</si>
  <si>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</si>
  <si>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</si>
  <si>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</si>
  <si>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</si>
  <si>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</si>
  <si>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</si>
  <si>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</si>
  <si>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</si>
  <si>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</si>
  <si>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</si>
  <si>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</si>
  <si>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</si>
  <si>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</si>
  <si>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</si>
  <si>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</si>
  <si>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</si>
  <si>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</si>
  <si>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</si>
  <si>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</si>
  <si>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</si>
  <si>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</si>
  <si>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</si>
  <si>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</si>
  <si>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</si>
  <si>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</si>
  <si>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</si>
  <si>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</si>
  <si>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</si>
  <si>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</si>
  <si>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</si>
  <si>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</si>
  <si>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</si>
  <si>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</si>
  <si>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</si>
  <si>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</si>
  <si>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</si>
  <si>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</si>
  <si>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</si>
  <si>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</si>
  <si>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</si>
  <si>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</si>
  <si>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</si>
  <si>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</si>
  <si>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</si>
  <si>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</si>
  <si>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</si>
  <si>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</si>
  <si>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</si>
  <si>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</si>
  <si>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</si>
  <si>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</si>
  <si>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</si>
  <si>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</si>
  <si>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</si>
  <si>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</si>
  <si>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</si>
  <si>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</si>
  <si>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</si>
  <si>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</si>
  <si>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</si>
  <si>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</si>
  <si>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</si>
  <si>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</si>
  <si>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</si>
  <si>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</si>
  <si>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</si>
  <si>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</si>
  <si>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</si>
  <si>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</si>
  <si>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</si>
  <si>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</si>
  <si>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</si>
  <si>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</si>
  <si>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</si>
  <si>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</si>
  <si>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</si>
  <si>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</si>
  <si>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</si>
  <si>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</si>
  <si>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</si>
  <si>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</si>
  <si>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</si>
  <si>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</si>
  <si>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</si>
  <si>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</si>
  <si>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</si>
  <si>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</si>
  <si>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</si>
  <si>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</si>
  <si>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</si>
  <si>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</si>
  <si>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</si>
  <si>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</si>
  <si>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</si>
  <si>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</si>
  <si>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</si>
  <si>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</si>
  <si>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</si>
  <si>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</si>
  <si>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</si>
  <si>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</si>
  <si>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</si>
  <si>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</si>
  <si>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</si>
  <si>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</si>
  <si>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</si>
  <si>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</si>
  <si>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</si>
  <si>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</si>
  <si>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</si>
  <si>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</si>
  <si>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</si>
  <si>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</si>
  <si>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</si>
  <si>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</si>
  <si>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</si>
  <si>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</si>
  <si>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</si>
  <si>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</si>
  <si>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</si>
  <si>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</si>
  <si>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</si>
  <si>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</si>
  <si>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</si>
  <si>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</si>
  <si>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</si>
  <si>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</si>
  <si>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</si>
  <si>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</si>
  <si>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</si>
  <si>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</si>
  <si>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</si>
  <si>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</si>
  <si>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</si>
  <si>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</si>
  <si>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</si>
  <si>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</si>
  <si>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</si>
  <si>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</si>
  <si>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</si>
  <si>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</si>
  <si>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</si>
  <si>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</si>
  <si>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</si>
  <si>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</si>
  <si>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</si>
  <si>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</si>
  <si>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</si>
  <si>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</si>
  <si>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</si>
  <si>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</si>
  <si>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</si>
  <si>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</si>
  <si>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</si>
  <si>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</si>
  <si>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</si>
  <si>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</si>
  <si>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</si>
  <si>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</si>
  <si>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</si>
  <si>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</si>
  <si>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</si>
  <si>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</si>
  <si>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</si>
  <si>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</si>
  <si>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</si>
  <si>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</si>
  <si>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</si>
  <si>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</si>
  <si>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</si>
  <si>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</si>
  <si>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</si>
  <si>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</si>
  <si>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</si>
  <si>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</si>
  <si>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</si>
  <si>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</si>
  <si>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</si>
  <si>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</si>
  <si>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</si>
  <si>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</si>
  <si>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</si>
  <si>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</si>
  <si>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</si>
  <si>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</si>
  <si>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</si>
  <si>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</si>
  <si>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</si>
  <si>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</si>
  <si>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</si>
  <si>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</si>
  <si>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</si>
  <si>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</si>
  <si>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</si>
  <si>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</si>
  <si>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</si>
  <si>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</si>
  <si>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</si>
  <si>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</si>
  <si>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</si>
  <si>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</si>
  <si>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</si>
  <si>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</si>
  <si>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</si>
  <si>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</si>
  <si>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</si>
  <si>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</si>
  <si>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</si>
  <si>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</si>
  <si>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</si>
  <si>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</si>
  <si>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</si>
  <si>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</si>
  <si>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</si>
  <si>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</si>
  <si>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</si>
  <si>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</si>
  <si>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</si>
  <si>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</si>
  <si>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</si>
  <si>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</si>
  <si>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</si>
  <si>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</si>
  <si>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</si>
  <si>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</si>
  <si>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</si>
  <si>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</si>
  <si>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</si>
  <si>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</si>
  <si>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</si>
  <si>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</si>
  <si>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</si>
  <si>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</si>
  <si>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</si>
  <si>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</si>
  <si>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</si>
  <si>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</si>
  <si>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</si>
  <si>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</si>
  <si>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</si>
  <si>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</si>
  <si>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</si>
  <si>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</si>
  <si>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</si>
  <si>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</si>
  <si>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</si>
  <si>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</si>
  <si>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</si>
  <si>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</si>
  <si>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</si>
  <si>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</si>
  <si>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</si>
  <si>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</si>
  <si>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</si>
  <si>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</si>
  <si>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</si>
  <si>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</si>
  <si>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</si>
  <si>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</si>
  <si>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</si>
  <si>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</si>
  <si>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</si>
  <si>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</si>
  <si>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</si>
  <si>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</si>
  <si>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</si>
  <si>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</si>
  <si>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</si>
  <si>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</si>
  <si>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</si>
  <si>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</si>
  <si>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</si>
  <si>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</si>
  <si>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</si>
  <si>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</si>
  <si>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</si>
  <si>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</si>
  <si>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</si>
  <si>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</si>
  <si>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</si>
  <si>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</si>
  <si>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</si>
  <si>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</si>
  <si>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</si>
  <si>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</si>
  <si>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</si>
  <si>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</si>
  <si>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</si>
  <si>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</si>
  <si>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</si>
  <si>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</si>
  <si>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</si>
  <si>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</si>
  <si>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</si>
  <si>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</si>
  <si>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</si>
  <si>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</si>
  <si>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</si>
  <si>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</si>
  <si>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</si>
  <si>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</si>
  <si>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</si>
  <si>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</si>
  <si>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</si>
  <si>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</si>
  <si>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</si>
  <si>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</si>
  <si>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</si>
  <si>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</si>
  <si>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</si>
  <si>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</si>
  <si>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</si>
  <si>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</si>
  <si>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</si>
  <si>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</si>
  <si>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</si>
  <si>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</si>
  <si>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</si>
  <si>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</si>
  <si>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</si>
  <si>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</si>
  <si>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</si>
  <si>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</si>
  <si>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</si>
  <si>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</si>
  <si>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</si>
  <si>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</si>
  <si>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</si>
  <si>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</si>
  <si>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</si>
  <si>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</si>
  <si>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</si>
  <si>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</si>
  <si>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</si>
  <si>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</si>
  <si>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</si>
  <si>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</si>
  <si>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</si>
  <si>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</si>
  <si>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</si>
  <si>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</si>
  <si>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</si>
  <si>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</si>
  <si>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</si>
  <si>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</si>
  <si>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</si>
  <si>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</si>
  <si>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</si>
  <si>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</si>
  <si>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</si>
  <si>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</si>
  <si>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</si>
  <si>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</si>
  <si>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</si>
  <si>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</si>
  <si>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</si>
  <si>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</si>
  <si>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</si>
  <si>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</si>
  <si>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</si>
  <si>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</si>
  <si>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</si>
  <si>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</si>
  <si>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</si>
  <si>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</si>
  <si>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</si>
  <si>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</si>
  <si>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</si>
  <si>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</si>
  <si>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</si>
  <si>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</si>
  <si>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</si>
  <si>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</si>
  <si>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</si>
  <si>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</si>
  <si>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</si>
  <si>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</si>
  <si>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</si>
  <si>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</si>
  <si>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</si>
  <si>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</si>
  <si>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</si>
  <si>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</si>
  <si>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</si>
  <si>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</si>
  <si>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</si>
  <si>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</si>
  <si>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</si>
  <si>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</si>
  <si>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</si>
  <si>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</si>
  <si>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</si>
  <si>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</si>
  <si>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</si>
  <si>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</si>
  <si>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</si>
  <si>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</si>
  <si>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</si>
  <si>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</si>
  <si>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</si>
  <si>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</si>
  <si>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</si>
  <si>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</si>
  <si>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</si>
  <si>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</si>
  <si>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</si>
  <si>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</si>
  <si>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</si>
  <si>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</si>
  <si>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</si>
  <si>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</si>
  <si>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</si>
  <si>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</si>
  <si>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</si>
  <si>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</si>
  <si>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</si>
  <si>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</si>
  <si>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</si>
  <si>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</si>
  <si>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</si>
  <si>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</si>
  <si>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</si>
  <si>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</si>
  <si>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</si>
  <si>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</si>
  <si>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</si>
  <si>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</si>
  <si>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</si>
  <si>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</si>
  <si>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</si>
  <si>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</si>
  <si>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</si>
  <si>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</si>
  <si>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</si>
  <si>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</si>
  <si>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</si>
  <si>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</si>
  <si>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</si>
  <si>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</si>
  <si>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</si>
  <si>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</si>
  <si>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</si>
  <si>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</si>
  <si>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</si>
  <si>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</si>
  <si>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</si>
  <si>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</si>
  <si>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</si>
  <si>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</si>
  <si>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</si>
  <si>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</si>
  <si>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</si>
  <si>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</si>
  <si>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</si>
  <si>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</si>
  <si>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</si>
  <si>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</si>
  <si>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</si>
  <si>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</si>
  <si>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</si>
  <si>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</si>
  <si>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</si>
  <si>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</si>
  <si>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</si>
  <si>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</si>
  <si>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</si>
  <si>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</si>
  <si>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</si>
  <si>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</si>
  <si>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</si>
  <si>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</si>
  <si>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</si>
  <si>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</si>
  <si>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</si>
  <si>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</si>
  <si>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</si>
  <si>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</si>
  <si>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</si>
  <si>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</si>
  <si>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</si>
  <si>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</si>
  <si>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</si>
  <si>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</si>
  <si>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</si>
  <si>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</si>
  <si>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</si>
  <si>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</si>
  <si>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</si>
  <si>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</si>
  <si>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</si>
  <si>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</si>
  <si>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</si>
  <si>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</si>
  <si>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</si>
  <si>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</si>
  <si>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</si>
  <si>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</si>
  <si>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</si>
  <si>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</si>
  <si>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</si>
  <si>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</si>
  <si>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</si>
  <si>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</si>
  <si>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</si>
  <si>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</si>
  <si>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</si>
  <si>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</si>
  <si>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</si>
  <si>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</si>
  <si>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</si>
  <si>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</si>
  <si>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</si>
  <si>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</si>
  <si>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</si>
  <si>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</si>
  <si>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</si>
  <si>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</si>
  <si>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</si>
  <si>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</si>
  <si>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</si>
  <si>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</si>
  <si>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</si>
  <si>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</si>
  <si>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</si>
  <si>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</si>
  <si>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</si>
  <si>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</si>
  <si>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</si>
  <si>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</si>
  <si>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</si>
  <si>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</si>
  <si>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</si>
  <si>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</si>
  <si>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</si>
  <si>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</si>
  <si>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</si>
  <si>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</si>
  <si>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</si>
  <si>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</si>
  <si>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</si>
  <si>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</si>
  <si>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</si>
  <si>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</si>
  <si>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</si>
  <si>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</si>
  <si>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</si>
  <si>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</si>
  <si>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</si>
  <si>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</si>
  <si>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</si>
  <si>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</si>
  <si>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</si>
  <si>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</si>
  <si>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</si>
  <si>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</si>
  <si>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</si>
  <si>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</si>
  <si>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</si>
  <si>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</si>
  <si>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</si>
  <si>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</si>
  <si>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</si>
  <si>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</si>
  <si>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</si>
  <si>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</si>
  <si>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</si>
  <si>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</si>
  <si>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</si>
  <si>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</si>
  <si>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</si>
  <si>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</si>
  <si>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</si>
  <si>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</si>
  <si>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</si>
  <si>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</si>
  <si>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</si>
  <si>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</si>
  <si>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</si>
  <si>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</si>
  <si>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</si>
  <si>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</si>
  <si>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</si>
  <si>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</si>
  <si>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</si>
  <si>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</si>
  <si>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</si>
  <si>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</si>
  <si>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</si>
  <si>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</si>
  <si>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</si>
  <si>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</si>
  <si>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</si>
  <si>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</si>
  <si>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</si>
  <si>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</si>
  <si>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</si>
  <si>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</si>
  <si>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</si>
  <si>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</si>
  <si>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</si>
  <si>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</si>
  <si>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</si>
  <si>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</si>
  <si>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</si>
  <si>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</si>
  <si>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</si>
  <si>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</si>
  <si>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</si>
  <si>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</si>
  <si>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</si>
  <si>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</si>
  <si>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</si>
  <si>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</si>
  <si>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</si>
  <si>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</si>
  <si>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</si>
  <si>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</si>
  <si>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</si>
  <si>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</si>
  <si>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</si>
  <si>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</si>
  <si>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</si>
  <si>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</si>
  <si>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</si>
  <si>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</si>
  <si>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</si>
  <si>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</si>
  <si>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</si>
  <si>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</si>
  <si>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</si>
  <si>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</si>
  <si>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</si>
  <si>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</si>
  <si>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</si>
  <si>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</si>
  <si>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</si>
  <si>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</si>
  <si>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</si>
  <si>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</si>
  <si>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</si>
  <si>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</si>
  <si>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</si>
  <si>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</si>
  <si>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</si>
  <si>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</si>
  <si>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</si>
  <si>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</si>
  <si>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</si>
  <si>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</si>
  <si>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</si>
  <si>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</si>
  <si>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</si>
  <si>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</si>
  <si>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</si>
  <si>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</si>
  <si>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</si>
  <si>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</si>
  <si>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</si>
  <si>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</si>
  <si>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</si>
  <si>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</si>
  <si>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</si>
  <si>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</si>
  <si>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</si>
  <si>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</si>
  <si>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</si>
  <si>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</si>
  <si>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</si>
  <si>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</si>
  <si>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</si>
  <si>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</si>
  <si>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</si>
  <si>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</si>
  <si>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</si>
  <si>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</si>
  <si>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</si>
  <si>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</si>
  <si>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</si>
  <si>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</si>
  <si>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</si>
  <si>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</si>
  <si>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</si>
  <si>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</si>
  <si>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</si>
  <si>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</si>
  <si>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</si>
  <si>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</si>
  <si>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</si>
  <si>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</si>
  <si>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</si>
  <si>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</si>
  <si>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</si>
  <si>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</si>
  <si>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</si>
  <si>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</si>
  <si>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</si>
  <si>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</si>
  <si>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</si>
  <si>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</si>
  <si>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</si>
  <si>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</si>
  <si>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</si>
  <si>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</si>
  <si>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</si>
  <si>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</si>
  <si>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</si>
  <si>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</si>
  <si>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</si>
  <si>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</si>
  <si>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</si>
  <si>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</si>
  <si>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</si>
  <si>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</si>
  <si>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</si>
  <si>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</si>
  <si>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</si>
  <si>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</si>
  <si>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</si>
  <si>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</si>
  <si>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</si>
  <si>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</si>
  <si>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</si>
  <si>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</si>
  <si>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</si>
  <si>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</si>
  <si>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</si>
  <si>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</si>
  <si>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</si>
  <si>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</si>
  <si>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</si>
  <si>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</si>
  <si>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</si>
  <si>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</si>
  <si>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</si>
  <si>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</si>
  <si>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</si>
  <si>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</si>
  <si>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</si>
  <si>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</si>
  <si>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</si>
  <si>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</si>
  <si>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</si>
  <si>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</si>
  <si>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</si>
  <si>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</si>
  <si>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</si>
  <si>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</si>
  <si>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</si>
  <si>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</si>
  <si>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</si>
  <si>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</si>
  <si>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</si>
  <si>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</si>
  <si>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</si>
  <si>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</si>
  <si>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</si>
  <si>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</si>
  <si>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</si>
  <si>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</si>
  <si>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</si>
  <si>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</si>
  <si>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</si>
  <si>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</si>
  <si>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</si>
  <si>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</si>
  <si>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</si>
  <si>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</si>
  <si>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</si>
  <si>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</si>
  <si>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</si>
  <si>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</si>
  <si>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</si>
  <si>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</si>
  <si>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</si>
  <si>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</si>
  <si>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</si>
  <si>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</si>
  <si>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</si>
  <si>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</si>
  <si>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</si>
  <si>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</si>
  <si>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</si>
  <si>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</si>
  <si>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</si>
  <si>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</si>
  <si>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</si>
  <si>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</si>
  <si>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</si>
  <si>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</si>
  <si>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</si>
  <si>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</si>
  <si>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</si>
  <si>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</si>
  <si>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</si>
  <si>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</si>
  <si>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</si>
  <si>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</si>
  <si>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</si>
  <si>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</si>
  <si>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</si>
  <si>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</si>
  <si>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</si>
  <si>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</si>
  <si>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</si>
  <si>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</si>
  <si>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</si>
  <si>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</si>
  <si>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</si>
  <si>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</si>
  <si>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</si>
  <si>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</si>
  <si>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</si>
  <si>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</si>
  <si>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</si>
  <si>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</si>
  <si>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</si>
  <si>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</si>
  <si>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</si>
  <si>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</si>
  <si>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</si>
  <si>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</si>
  <si>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</si>
  <si>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</si>
  <si>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</si>
  <si>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</si>
  <si>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</si>
  <si>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</si>
  <si>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</si>
  <si>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</si>
  <si>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</si>
  <si>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</si>
  <si>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</si>
  <si>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</si>
  <si>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</si>
  <si>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</si>
  <si>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</si>
  <si>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</si>
  <si>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</si>
  <si>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</si>
  <si>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</si>
  <si>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</si>
  <si>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</si>
  <si>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</si>
  <si>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</si>
  <si>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</si>
  <si>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</si>
  <si>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</si>
  <si>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</si>
  <si>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</si>
  <si>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</si>
  <si>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</si>
  <si>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</si>
  <si>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</si>
  <si>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</si>
  <si>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</si>
  <si>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</si>
  <si>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</si>
  <si>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</si>
  <si>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</si>
  <si>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</si>
  <si>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</si>
  <si>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</si>
  <si>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</si>
  <si>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</si>
  <si>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</si>
  <si>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</si>
  <si>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</si>
  <si>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</si>
  <si>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</si>
  <si>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</si>
  <si>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</si>
  <si>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</si>
  <si>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</si>
  <si>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</si>
  <si>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</si>
  <si>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</si>
  <si>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</si>
  <si>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</si>
  <si>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</si>
  <si>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</si>
  <si>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</si>
  <si>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</si>
  <si>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</si>
  <si>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</si>
  <si>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</si>
  <si>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</si>
  <si>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</si>
  <si>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</si>
  <si>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</si>
  <si>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</si>
  <si>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</si>
  <si>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</si>
  <si>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</si>
  <si>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</si>
  <si>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</si>
  <si>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</si>
  <si>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</si>
  <si>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</si>
  <si>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</si>
  <si>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</si>
  <si>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</si>
  <si>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</si>
  <si>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</si>
  <si>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</si>
  <si>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</si>
  <si>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</si>
  <si>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</si>
  <si>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</si>
  <si>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</si>
  <si>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</si>
  <si>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</si>
  <si>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</si>
  <si>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</si>
  <si>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</si>
  <si>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</si>
  <si>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</si>
  <si>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</si>
  <si>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</si>
  <si>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</si>
  <si>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</si>
  <si>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</si>
  <si>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</si>
  <si>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</si>
  <si>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</si>
  <si>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</si>
  <si>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</si>
  <si>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</si>
  <si>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</si>
  <si>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</si>
  <si>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</si>
  <si>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</si>
  <si>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</si>
  <si>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</si>
  <si>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</si>
  <si>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</si>
  <si>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</si>
  <si>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</si>
  <si>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</si>
  <si>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</si>
  <si>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</si>
  <si>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</si>
  <si>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</si>
  <si>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</si>
  <si>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</si>
  <si>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</si>
  <si>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</si>
  <si>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</si>
  <si>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</si>
  <si>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</si>
  <si>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</si>
  <si>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</si>
  <si>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</si>
  <si>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</si>
  <si>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</si>
  <si>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</si>
  <si>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</si>
  <si>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</si>
  <si>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</si>
  <si>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</si>
  <si>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</si>
  <si>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</si>
  <si>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</si>
  <si>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</si>
  <si>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</si>
  <si>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</si>
  <si>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</si>
  <si>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</si>
  <si>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</si>
  <si>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</si>
  <si>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</si>
  <si>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</si>
  <si>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</si>
  <si>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</si>
  <si>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</si>
  <si>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</si>
  <si>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</si>
  <si>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</si>
  <si>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</si>
  <si>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</si>
  <si>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</si>
  <si>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</si>
  <si>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</si>
  <si>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</si>
  <si>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</si>
  <si>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</si>
  <si>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</si>
  <si>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</si>
  <si>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</si>
  <si>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</si>
  <si>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</si>
  <si>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</si>
  <si>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</si>
  <si>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</si>
  <si>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</si>
  <si>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</si>
  <si>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</si>
  <si>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</si>
  <si>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</si>
  <si>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</si>
  <si>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</si>
  <si>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</si>
  <si>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</si>
  <si>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</si>
  <si>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</si>
  <si>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</si>
  <si>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</si>
  <si>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</si>
  <si>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</si>
  <si>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</si>
  <si>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</si>
  <si>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</si>
  <si>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</si>
  <si>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</si>
  <si>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</si>
  <si>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</si>
  <si>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</si>
  <si>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</si>
  <si>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</si>
  <si>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</si>
  <si>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</si>
  <si>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</si>
  <si>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</si>
  <si>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</si>
  <si>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</si>
  <si>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</si>
  <si>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</si>
  <si>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</si>
  <si>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</si>
  <si>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</si>
  <si>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</si>
  <si>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</si>
  <si>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</si>
  <si>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</si>
  <si>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</si>
  <si>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</si>
  <si>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</si>
  <si>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</si>
  <si>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</si>
  <si>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</si>
  <si>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</si>
  <si>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</si>
  <si>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</si>
  <si>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</si>
  <si>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</si>
  <si>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</si>
  <si>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</si>
  <si>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</si>
  <si>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</si>
  <si>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</si>
  <si>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</si>
  <si>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</si>
  <si>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</si>
  <si>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</si>
  <si>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</si>
  <si>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</si>
  <si>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</si>
  <si>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</si>
  <si>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</si>
  <si>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</si>
  <si>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</si>
  <si>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</si>
  <si>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</si>
  <si>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</si>
  <si>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</si>
  <si>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</si>
  <si>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</si>
  <si>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</si>
  <si>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</si>
  <si>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</si>
  <si>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</si>
  <si>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</si>
  <si>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</si>
  <si>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</si>
  <si>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</si>
  <si>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</si>
  <si>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</si>
  <si>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</si>
  <si>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</si>
  <si>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</si>
  <si>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</si>
  <si>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</si>
  <si>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</si>
  <si>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</si>
  <si>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</si>
  <si>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</si>
  <si>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</si>
  <si>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</si>
  <si>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</si>
  <si>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</si>
  <si>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</si>
  <si>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</si>
  <si>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</si>
  <si>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</si>
  <si>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</si>
  <si>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</si>
  <si>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</si>
  <si>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</si>
  <si>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</si>
  <si>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</si>
  <si>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</si>
  <si>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</si>
  <si>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</si>
  <si>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</si>
  <si>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</si>
  <si>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</si>
  <si>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</si>
  <si>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</si>
  <si>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</si>
  <si>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</si>
  <si>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</si>
  <si>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</si>
  <si>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</si>
  <si>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</si>
  <si>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</si>
  <si>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</si>
  <si>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</si>
  <si>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</si>
  <si>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</si>
  <si>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</si>
  <si>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</si>
  <si>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</si>
  <si>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</si>
  <si>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</si>
  <si>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</si>
  <si>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</si>
  <si>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</si>
  <si>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</si>
  <si>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</si>
  <si>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</si>
  <si>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</si>
  <si>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</si>
  <si>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</si>
  <si>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</si>
  <si>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</si>
  <si>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</si>
  <si>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</si>
  <si>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</si>
  <si>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</si>
  <si>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</si>
  <si>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</si>
  <si>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</si>
  <si>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</si>
  <si>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</si>
  <si>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</si>
  <si>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</si>
  <si>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</si>
  <si>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</si>
  <si>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</si>
  <si>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</si>
  <si>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</si>
  <si>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</si>
  <si>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</si>
  <si>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</si>
  <si>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</si>
  <si>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</si>
  <si>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</si>
  <si>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</si>
  <si>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</si>
  <si>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</si>
  <si>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</si>
  <si>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</si>
  <si>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</si>
  <si>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</si>
  <si>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</si>
  <si>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</si>
  <si>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</si>
  <si>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</si>
  <si>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</si>
  <si>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</si>
  <si>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</si>
  <si>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</si>
  <si>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</si>
  <si>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</si>
  <si>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</si>
  <si>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</si>
  <si>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</si>
  <si>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</si>
  <si>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</si>
  <si>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</si>
  <si>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</si>
  <si>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</si>
  <si>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</si>
  <si>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</si>
  <si>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</si>
  <si>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</si>
  <si>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</si>
  <si>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</si>
  <si>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</si>
  <si>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</si>
  <si>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</si>
  <si>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</si>
  <si>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</si>
  <si>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</si>
  <si>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</si>
  <si>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</si>
  <si>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</si>
  <si>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</si>
  <si>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</si>
  <si>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</si>
  <si>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</si>
  <si>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</si>
  <si>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</si>
  <si>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</si>
  <si>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</si>
  <si>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</si>
  <si>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</si>
  <si>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</si>
  <si>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</si>
  <si>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</si>
  <si>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</si>
  <si>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</si>
  <si>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</si>
  <si>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</si>
  <si>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</si>
  <si>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</si>
  <si>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</si>
  <si>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</si>
  <si>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</si>
  <si>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</si>
  <si>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</si>
  <si>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</si>
  <si>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</si>
  <si>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</si>
  <si>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</si>
  <si>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</si>
  <si>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</si>
  <si>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</si>
  <si>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</si>
  <si>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</si>
  <si>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</si>
  <si>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</si>
  <si>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</si>
  <si>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</si>
  <si>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</si>
  <si>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</si>
  <si>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</si>
  <si>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</si>
  <si>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</si>
  <si>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</si>
  <si>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</si>
  <si>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</si>
  <si>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</si>
  <si>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</si>
  <si>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</si>
  <si>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</si>
  <si>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</si>
  <si>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</si>
  <si>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</si>
  <si>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</si>
  <si>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</si>
  <si>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</si>
  <si>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</si>
  <si>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</si>
  <si>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</si>
  <si>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</si>
  <si>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</si>
  <si>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</si>
  <si>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</si>
  <si>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</si>
  <si>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</si>
  <si>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</si>
  <si>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</si>
  <si>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</si>
  <si>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</si>
  <si>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</si>
  <si>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</si>
  <si>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</si>
  <si>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</si>
  <si>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</si>
  <si>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</si>
  <si>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</si>
  <si>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</si>
  <si>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</si>
  <si>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</si>
  <si>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</si>
  <si>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</si>
  <si>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</si>
  <si>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</si>
  <si>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</si>
  <si>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</si>
  <si>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</si>
  <si>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</si>
  <si>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</si>
  <si>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</si>
  <si>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</si>
  <si>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</si>
  <si>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</si>
  <si>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</si>
  <si>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</si>
  <si>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</si>
  <si>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</si>
  <si>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</si>
  <si>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</si>
  <si>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</si>
  <si>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</si>
  <si>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</si>
  <si>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</si>
  <si>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</si>
  <si>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</si>
  <si>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</si>
  <si>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</si>
  <si>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</si>
  <si>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</si>
  <si>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</si>
  <si>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</si>
  <si>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</si>
  <si>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</si>
  <si>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</si>
  <si>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</si>
  <si>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</si>
  <si>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</si>
  <si>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</si>
  <si>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</si>
  <si>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</si>
  <si>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</si>
  <si>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</si>
  <si>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</si>
  <si>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</si>
  <si>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</si>
  <si>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</si>
  <si>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</si>
  <si>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</si>
  <si>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</si>
  <si>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</si>
  <si>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</si>
  <si>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</si>
  <si>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</si>
  <si>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</si>
  <si>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</si>
  <si>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</si>
  <si>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</si>
  <si>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</si>
  <si>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</si>
  <si>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</si>
  <si>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</si>
  <si>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</si>
  <si>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</si>
  <si>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</si>
  <si>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</si>
  <si>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</si>
  <si>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</si>
  <si>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</si>
  <si>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</si>
  <si>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</si>
  <si>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</si>
  <si>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</si>
  <si>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</si>
  <si>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</si>
  <si>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</si>
  <si>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</si>
  <si>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</si>
  <si>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</si>
  <si>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</si>
  <si>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</si>
  <si>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</si>
  <si>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</si>
  <si>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</si>
  <si>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</si>
  <si>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</si>
  <si>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</si>
  <si>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</si>
  <si>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</si>
  <si>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</si>
  <si>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</si>
  <si>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</si>
  <si>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</si>
  <si>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</si>
  <si>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</si>
  <si>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</si>
  <si>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</si>
  <si>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</si>
  <si>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</si>
  <si>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</si>
  <si>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</si>
  <si>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</si>
  <si>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</si>
  <si>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</si>
  <si>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</si>
  <si>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</si>
  <si>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</si>
  <si>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</si>
  <si>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</si>
  <si>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</si>
  <si>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</si>
  <si>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</si>
  <si>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</si>
  <si>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</si>
  <si>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</si>
  <si>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</si>
  <si>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</si>
  <si>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</si>
  <si>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</si>
  <si>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</si>
  <si>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</si>
  <si>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</si>
  <si>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</si>
  <si>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</si>
  <si>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</si>
  <si>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</si>
  <si>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</si>
  <si>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</si>
  <si>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</si>
  <si>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</si>
  <si>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</si>
  <si>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</si>
  <si>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</si>
  <si>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</si>
  <si>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</si>
  <si>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</si>
  <si>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</si>
  <si>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</si>
  <si>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</si>
  <si>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</si>
  <si>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</si>
  <si>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</si>
  <si>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</si>
  <si>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</si>
  <si>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</si>
  <si>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</si>
  <si>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</si>
  <si>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</si>
  <si>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</si>
  <si>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</si>
  <si>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</si>
  <si>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</si>
  <si>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</si>
  <si>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</si>
  <si>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</si>
  <si>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</si>
  <si>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</si>
  <si>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</si>
  <si>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</si>
  <si>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</si>
  <si>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</si>
  <si>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</si>
  <si>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</si>
  <si>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</si>
  <si>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</si>
  <si>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</si>
  <si>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</si>
  <si>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</si>
  <si>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</si>
  <si>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</si>
  <si>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</si>
  <si>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</si>
  <si>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</si>
  <si>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</si>
  <si>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</si>
  <si>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</si>
  <si>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</si>
  <si>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</si>
  <si>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</si>
  <si>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</si>
  <si>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</si>
  <si>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</si>
  <si>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</si>
  <si>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</si>
  <si>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</si>
  <si>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</si>
  <si>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</si>
  <si>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</si>
  <si>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</si>
  <si>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</si>
  <si>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</si>
  <si>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</si>
  <si>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</si>
  <si>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</si>
  <si>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</si>
  <si>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</si>
  <si>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</si>
  <si>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</si>
  <si>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</si>
  <si>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</si>
  <si>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</si>
  <si>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</si>
  <si>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</si>
  <si>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</si>
  <si>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</si>
  <si>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</si>
  <si>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</si>
  <si>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</si>
  <si>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</si>
  <si>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</si>
  <si>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</si>
  <si>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</si>
  <si>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</si>
  <si>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</si>
  <si>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</si>
  <si>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</si>
  <si>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</si>
  <si>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</si>
  <si>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</si>
  <si>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</si>
  <si>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</si>
  <si>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</si>
  <si>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</si>
  <si>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</si>
  <si>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</si>
  <si>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</si>
  <si>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</si>
  <si>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</si>
  <si>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</si>
  <si>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</si>
  <si>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</si>
  <si>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</si>
  <si>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</si>
  <si>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</si>
  <si>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</si>
  <si>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</si>
  <si>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</si>
  <si>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</si>
  <si>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</si>
  <si>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</si>
  <si>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</si>
  <si>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</si>
  <si>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</si>
  <si>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</si>
  <si>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</si>
  <si>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</si>
  <si>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</si>
  <si>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</si>
  <si>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</si>
  <si>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</si>
  <si>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</si>
  <si>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</si>
  <si>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</si>
  <si>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</si>
  <si>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</si>
  <si>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</si>
  <si>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</si>
  <si>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</si>
  <si>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</si>
  <si>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</si>
  <si>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</si>
  <si>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</si>
  <si>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</si>
  <si>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</si>
  <si>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</si>
  <si>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</si>
  <si>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</si>
  <si>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</si>
  <si>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</si>
  <si>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</si>
  <si>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</si>
  <si>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</si>
  <si>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</si>
  <si>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</si>
  <si>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</si>
  <si>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</si>
  <si>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</si>
  <si>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</si>
  <si>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</si>
  <si>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</si>
  <si>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</si>
  <si>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</si>
  <si>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</si>
  <si>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</si>
  <si>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</si>
  <si>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</si>
  <si>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</si>
  <si>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</si>
  <si>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</si>
  <si>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</si>
  <si>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</si>
  <si>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</si>
  <si>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</si>
  <si>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</si>
  <si>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</si>
  <si>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</si>
  <si>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</si>
  <si>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</si>
  <si>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</si>
  <si>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</si>
  <si>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</si>
  <si>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</si>
  <si>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</si>
  <si>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</si>
  <si>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</si>
  <si>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</si>
  <si>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</si>
  <si>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</si>
  <si>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</si>
  <si>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</si>
  <si>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</si>
  <si>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</si>
  <si>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</si>
  <si>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</si>
  <si>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</si>
  <si>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</si>
  <si>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</si>
  <si>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</si>
  <si>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</si>
  <si>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</si>
  <si>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</si>
  <si>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</si>
  <si>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</si>
  <si>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</si>
  <si>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</si>
  <si>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</si>
  <si>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</si>
  <si>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</si>
  <si>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</si>
  <si>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</si>
  <si>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</si>
  <si>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</si>
  <si>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</si>
  <si>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</si>
  <si>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</si>
  <si>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</si>
  <si>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</si>
  <si>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</si>
  <si>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</si>
  <si>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</si>
  <si>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</si>
  <si>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</si>
  <si>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</si>
  <si>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</si>
  <si>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</si>
  <si>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</si>
  <si>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</si>
  <si>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</si>
  <si>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</si>
  <si>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</si>
  <si>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</si>
  <si>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</si>
  <si>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</si>
  <si>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</si>
  <si>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</si>
  <si>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</si>
  <si>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</si>
  <si>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</si>
  <si>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</si>
  <si>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</si>
  <si>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</si>
  <si>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</si>
  <si>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</si>
  <si>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</si>
  <si>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</si>
  <si>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</si>
  <si>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</si>
  <si>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</si>
  <si>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</si>
  <si>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</si>
  <si>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</si>
  <si>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</si>
  <si>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</si>
  <si>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</si>
  <si>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</si>
  <si>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</si>
  <si>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</si>
  <si>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</si>
  <si>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</si>
  <si>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</si>
  <si>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</si>
  <si>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</si>
  <si>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</si>
  <si>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</si>
  <si>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</si>
  <si>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</si>
  <si>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</si>
  <si>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</si>
  <si>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</si>
  <si>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</si>
  <si>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</si>
  <si>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</si>
  <si>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</si>
  <si>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</si>
  <si>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</si>
  <si>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</si>
  <si>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</si>
  <si>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</si>
  <si>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</si>
  <si>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</si>
  <si>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</si>
  <si>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</si>
  <si>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</si>
  <si>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</si>
  <si>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</si>
  <si>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</si>
  <si>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</si>
  <si>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</si>
  <si>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</si>
  <si>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</si>
  <si>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</si>
  <si>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</si>
  <si>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</si>
  <si>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</si>
  <si>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</si>
  <si>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</si>
  <si>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</si>
  <si>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</si>
  <si>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</si>
  <si>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</si>
  <si>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</si>
  <si>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</si>
  <si>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</si>
  <si>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</si>
  <si>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</si>
  <si>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</si>
  <si>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</si>
  <si>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</si>
  <si>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</si>
  <si>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</si>
  <si>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</si>
  <si>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</si>
  <si>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</si>
  <si>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</si>
  <si>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</si>
  <si>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</si>
  <si>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</si>
  <si>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</si>
  <si>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</si>
  <si>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</si>
  <si>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</si>
  <si>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</si>
  <si>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</si>
  <si>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</si>
  <si>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</si>
  <si>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</si>
  <si>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</si>
  <si>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</si>
  <si>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</si>
  <si>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</si>
  <si>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</si>
  <si>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</si>
  <si>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</si>
  <si>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</si>
  <si>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</si>
  <si>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</si>
  <si>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</si>
  <si>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</si>
  <si>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</si>
  <si>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</si>
  <si>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</si>
  <si>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</si>
  <si>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</si>
  <si>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</si>
  <si>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</si>
  <si>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</si>
  <si>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</si>
  <si>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</si>
  <si>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</si>
  <si>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</si>
  <si>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</si>
  <si>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</si>
  <si>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</si>
  <si>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</si>
  <si>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</si>
  <si>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</si>
  <si>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</si>
  <si>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</si>
  <si>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</si>
  <si>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</si>
  <si>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</si>
  <si>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</si>
  <si>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</si>
  <si>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</si>
  <si>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</si>
  <si>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</si>
  <si>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</si>
  <si>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</si>
  <si>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</si>
  <si>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</si>
  <si>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</si>
  <si>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</si>
  <si>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</si>
  <si>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</si>
  <si>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</si>
  <si>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</si>
  <si>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</si>
  <si>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</si>
  <si>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</si>
  <si>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</si>
  <si>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</si>
  <si>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</si>
  <si>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</si>
  <si>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</si>
  <si>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</si>
  <si>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</si>
  <si>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</si>
  <si>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</si>
  <si>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</si>
  <si>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</si>
  <si>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</si>
  <si>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</si>
  <si>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</si>
  <si>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</si>
  <si>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</si>
  <si>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</si>
  <si>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</si>
  <si>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</si>
  <si>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</si>
  <si>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</si>
  <si>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</si>
  <si>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</si>
  <si>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</si>
  <si>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</si>
  <si>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</si>
  <si>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</si>
  <si>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</si>
  <si>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</si>
  <si>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</si>
  <si>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</si>
  <si>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</si>
  <si>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</si>
  <si>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</si>
  <si>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</si>
  <si>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</si>
  <si>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</si>
  <si>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</si>
  <si>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</si>
  <si>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</si>
  <si>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</si>
  <si>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</si>
  <si>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</si>
  <si>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</si>
  <si>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</si>
  <si>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</si>
  <si>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</si>
  <si>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</si>
  <si>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</si>
  <si>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</si>
  <si>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</si>
  <si>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</si>
  <si>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</si>
  <si>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</si>
  <si>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</si>
  <si>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</si>
  <si>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</si>
  <si>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</si>
  <si>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</si>
  <si>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</si>
  <si>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</si>
  <si>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</si>
  <si>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</si>
  <si>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</si>
  <si>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</si>
  <si>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</si>
  <si>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</si>
  <si>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</si>
  <si>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</si>
  <si>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</si>
  <si>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</si>
  <si>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</si>
  <si>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</si>
  <si>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</si>
  <si>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</si>
  <si>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</si>
  <si>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</si>
  <si>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</si>
  <si>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</si>
  <si>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</si>
  <si>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</si>
  <si>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</si>
  <si>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</si>
  <si>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</si>
  <si>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</si>
  <si>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</si>
  <si>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</si>
  <si>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</si>
  <si>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</si>
  <si>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</si>
  <si>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</si>
  <si>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</si>
  <si>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</si>
  <si>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</si>
  <si>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</si>
  <si>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</si>
  <si>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</si>
  <si>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</si>
  <si>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</si>
  <si>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</si>
  <si>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</si>
  <si>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</si>
  <si>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</si>
  <si>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</si>
  <si>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</si>
  <si>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</si>
  <si>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</si>
  <si>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</si>
  <si>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</si>
  <si>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</si>
  <si>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</si>
  <si>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</si>
  <si>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</si>
  <si>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</si>
  <si>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</si>
  <si>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</si>
  <si>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</si>
  <si>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</si>
  <si>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</si>
  <si>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</si>
  <si>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</si>
  <si>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</si>
  <si>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</si>
  <si>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</si>
  <si>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</si>
  <si>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</si>
  <si>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</si>
  <si>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</si>
  <si>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</si>
  <si>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</si>
  <si>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</si>
  <si>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</si>
  <si>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</si>
  <si>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</si>
  <si>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</si>
  <si>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</si>
  <si>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</si>
  <si>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</si>
  <si>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</si>
  <si>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</si>
  <si>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</si>
  <si>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</si>
  <si>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</si>
  <si>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</si>
  <si>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</si>
  <si>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</si>
  <si>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</si>
  <si>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</si>
  <si>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</si>
  <si>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</si>
  <si>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</si>
  <si>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</si>
  <si>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</si>
  <si>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</si>
  <si>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</si>
  <si>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</si>
  <si>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</si>
  <si>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</si>
  <si>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</si>
  <si>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</si>
  <si>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</si>
  <si>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</si>
  <si>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</si>
  <si>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</si>
  <si>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</si>
  <si>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</si>
  <si>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</si>
  <si>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</si>
  <si>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</si>
  <si>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</si>
  <si>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</si>
  <si>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</si>
  <si>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</si>
  <si>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</si>
  <si>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</si>
  <si>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</si>
  <si>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</si>
  <si>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</si>
  <si>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</si>
  <si>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</si>
  <si>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</si>
  <si>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</si>
  <si>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</si>
  <si>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</si>
  <si>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</si>
  <si>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</si>
  <si>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</si>
  <si>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</si>
  <si>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</si>
  <si>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</si>
  <si>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</si>
  <si>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</si>
  <si>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</si>
  <si>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</si>
  <si>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</si>
  <si>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</si>
  <si>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</si>
  <si>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</si>
  <si>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</si>
  <si>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</si>
  <si>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</si>
  <si>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</si>
  <si>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</si>
  <si>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</si>
  <si>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</si>
  <si>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</si>
  <si>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</si>
  <si>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</si>
  <si>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</si>
  <si>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</si>
  <si>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</si>
  <si>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</si>
  <si>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</si>
  <si>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</si>
  <si>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</si>
  <si>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</si>
  <si>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</si>
  <si>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</si>
  <si>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</si>
  <si>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</si>
  <si>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</si>
  <si>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</si>
  <si>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</si>
  <si>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</si>
  <si>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</si>
  <si>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</si>
  <si>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</si>
  <si>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</si>
  <si>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</si>
  <si>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</si>
  <si>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</si>
  <si>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</si>
  <si>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</si>
  <si>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</si>
  <si>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</si>
  <si>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</si>
  <si>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</si>
  <si>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</si>
  <si>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</si>
  <si>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</si>
  <si>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</si>
  <si>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</si>
  <si>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</si>
  <si>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</si>
  <si>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</si>
  <si>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</si>
  <si>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</si>
  <si>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</si>
  <si>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</si>
  <si>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</si>
  <si>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</si>
  <si>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</si>
  <si>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</si>
  <si>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</si>
  <si>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</si>
  <si>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</si>
  <si>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</si>
  <si>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</si>
  <si>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</si>
  <si>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</si>
  <si>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</si>
  <si>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</si>
  <si>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</si>
  <si>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</si>
  <si>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</si>
  <si>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</si>
  <si>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</si>
  <si>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</si>
  <si>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</si>
  <si>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</si>
  <si>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</si>
  <si>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</si>
  <si>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</si>
  <si>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</si>
  <si>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</si>
  <si>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</si>
  <si>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</si>
  <si>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</si>
  <si>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</si>
  <si>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</si>
  <si>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</si>
  <si>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</si>
  <si>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</si>
  <si>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</si>
  <si>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</si>
  <si>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</si>
  <si>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</si>
  <si>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</si>
  <si>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</si>
  <si>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</si>
  <si>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</si>
  <si>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</si>
  <si>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</si>
  <si>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</si>
  <si>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</si>
  <si>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</si>
  <si>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</si>
  <si>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</si>
  <si>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</si>
  <si>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</si>
  <si>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</si>
  <si>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</si>
  <si>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</si>
  <si>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</si>
  <si>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</si>
  <si>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</si>
  <si>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</si>
  <si>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</si>
  <si>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</si>
  <si>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</si>
  <si>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</si>
  <si>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</si>
  <si>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</si>
  <si>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</si>
  <si>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</si>
  <si>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</si>
  <si>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</si>
  <si>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</si>
  <si>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</si>
  <si>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</si>
  <si>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</si>
  <si>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</si>
  <si>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</si>
  <si>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</si>
  <si>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</si>
  <si>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</si>
  <si>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</si>
  <si>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</si>
  <si>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</si>
  <si>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</si>
  <si>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</si>
  <si>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</si>
  <si>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</si>
  <si>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</si>
  <si>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</si>
  <si>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</si>
  <si>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</si>
  <si>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</si>
  <si>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</si>
  <si>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</si>
  <si>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</si>
  <si>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</si>
  <si>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</si>
  <si>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</si>
  <si>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</si>
  <si>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</si>
  <si>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</si>
  <si>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</si>
  <si>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</si>
  <si>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</si>
  <si>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</si>
  <si>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</si>
  <si>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</si>
  <si>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</si>
  <si>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</si>
  <si>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</si>
  <si>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</si>
  <si>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</si>
  <si>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</si>
  <si>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</si>
  <si>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</si>
  <si>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</si>
  <si>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</si>
  <si>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</si>
  <si>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</si>
  <si>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</si>
  <si>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</si>
  <si>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</si>
  <si>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</si>
  <si>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</si>
  <si>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</si>
  <si>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</si>
  <si>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</si>
  <si>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</si>
  <si>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</si>
  <si>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</si>
  <si>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</si>
  <si>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</si>
  <si>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</si>
  <si>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</si>
  <si>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</si>
  <si>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</si>
  <si>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</si>
  <si>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</si>
  <si>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</si>
  <si>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</si>
  <si>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</si>
  <si>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</si>
  <si>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</si>
  <si>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</si>
  <si>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</si>
  <si>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</si>
  <si>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</si>
  <si>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</si>
  <si>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</si>
  <si>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</si>
  <si>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</si>
  <si>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</si>
  <si>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</si>
  <si>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</si>
  <si>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</si>
  <si>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</si>
  <si>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</si>
  <si>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</si>
  <si>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</si>
  <si>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</si>
  <si>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</si>
  <si>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</si>
  <si>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</si>
  <si>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</si>
  <si>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</si>
  <si>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</si>
  <si>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</si>
  <si>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</si>
  <si>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</si>
  <si>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</si>
  <si>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</si>
  <si>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</si>
  <si>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</si>
  <si>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</si>
  <si>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</si>
  <si>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</si>
  <si>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</si>
  <si>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</si>
  <si>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</si>
  <si>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</si>
  <si>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</si>
  <si>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</si>
  <si>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</si>
  <si>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</si>
  <si>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</si>
  <si>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</si>
  <si>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</si>
  <si>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</si>
  <si>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</si>
  <si>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</si>
  <si>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</si>
  <si>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</si>
  <si>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</si>
  <si>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</si>
  <si>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</si>
  <si>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</si>
  <si>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</si>
  <si>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</si>
  <si>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</si>
  <si>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</si>
  <si>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</si>
  <si>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</si>
  <si>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</si>
  <si>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</si>
  <si>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</si>
  <si>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</si>
  <si>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</si>
  <si>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</si>
  <si>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</si>
  <si>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</si>
  <si>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</si>
  <si>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</si>
  <si>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</si>
  <si>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</si>
  <si>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</si>
  <si>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</si>
  <si>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</si>
  <si>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</si>
  <si>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</si>
  <si>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</si>
  <si>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</si>
  <si>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</si>
  <si>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</si>
  <si>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</si>
  <si>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</si>
  <si>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</si>
  <si>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</si>
  <si>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</si>
  <si>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</si>
  <si>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</si>
  <si>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</si>
  <si>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</si>
  <si>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</si>
  <si>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</si>
  <si>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</si>
  <si>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</si>
  <si>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</si>
  <si>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</si>
  <si>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</si>
  <si>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</si>
  <si>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</si>
  <si>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</si>
  <si>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</si>
  <si>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</si>
  <si>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</si>
  <si>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</si>
  <si>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</si>
  <si>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</si>
  <si>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</si>
  <si>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</si>
  <si>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</si>
  <si>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</si>
  <si>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</si>
  <si>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</si>
  <si>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</si>
  <si>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</si>
  <si>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</si>
  <si>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</si>
  <si>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</si>
  <si>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</si>
  <si>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</si>
  <si>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</si>
  <si>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</si>
  <si>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</si>
  <si>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</si>
  <si>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</si>
  <si>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</si>
  <si>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</si>
  <si>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</si>
  <si>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</si>
  <si>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</si>
  <si>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</si>
  <si>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</si>
  <si>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</si>
  <si>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</si>
  <si>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</si>
  <si>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</si>
  <si>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</si>
  <si>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</si>
  <si>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</si>
  <si>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</si>
  <si>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</si>
  <si>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</si>
  <si>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</si>
  <si>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</si>
  <si>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</si>
  <si>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</si>
  <si>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</si>
  <si>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</si>
  <si>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</si>
  <si>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</si>
  <si>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</si>
  <si>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</si>
  <si>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</si>
  <si>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</si>
  <si>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</si>
  <si>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</si>
  <si>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</si>
  <si>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</si>
  <si>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</si>
  <si>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</si>
  <si>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</si>
  <si>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</si>
  <si>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</si>
  <si>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</si>
  <si>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</si>
  <si>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</si>
  <si>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</si>
  <si>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</si>
  <si>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</si>
  <si>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</si>
  <si>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</si>
  <si>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</si>
  <si>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</si>
  <si>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</si>
  <si>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</si>
  <si>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</si>
  <si>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</si>
  <si>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</si>
  <si>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</si>
  <si>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</si>
  <si>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</si>
  <si>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</si>
  <si>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</si>
  <si>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</si>
  <si>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</si>
  <si>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</si>
  <si>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</si>
  <si>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</si>
  <si>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</si>
  <si>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</si>
  <si>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</si>
  <si>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</si>
  <si>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</si>
  <si>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</si>
  <si>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</si>
  <si>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</si>
  <si>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</si>
  <si>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</si>
  <si>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</si>
  <si>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</si>
  <si>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</si>
  <si>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</si>
  <si>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</si>
  <si>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</si>
  <si>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</si>
  <si>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</si>
  <si>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</si>
  <si>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</si>
  <si>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</si>
  <si>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</si>
  <si>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</si>
  <si>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</si>
  <si>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</si>
  <si>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</si>
  <si>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</si>
  <si>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</si>
  <si>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</si>
  <si>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</si>
  <si>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</si>
  <si>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</si>
  <si>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</si>
  <si>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</si>
  <si>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</si>
  <si>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</si>
  <si>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</si>
  <si>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</si>
  <si>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</si>
  <si>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</si>
  <si>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</si>
  <si>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</si>
  <si>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</si>
  <si>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</si>
  <si>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</si>
  <si>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</si>
  <si>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</si>
  <si>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</si>
  <si>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</si>
  <si>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</si>
  <si>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</si>
  <si>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</si>
  <si>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</si>
  <si>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</si>
  <si>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</si>
  <si>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</si>
  <si>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</si>
  <si>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</si>
  <si>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</si>
  <si>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</si>
  <si>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</si>
  <si>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</si>
  <si>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</si>
  <si>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</si>
  <si>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</si>
  <si>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</si>
  <si>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</si>
  <si>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</si>
  <si>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</si>
  <si>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</si>
  <si>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</si>
  <si>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</si>
  <si>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</si>
  <si>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</si>
  <si>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</si>
  <si>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</si>
  <si>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</si>
  <si>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</si>
  <si>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</si>
  <si>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</si>
  <si>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</si>
  <si>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</si>
  <si>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</si>
  <si>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</si>
  <si>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</si>
  <si>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</si>
  <si>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</si>
  <si>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</si>
  <si>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</si>
  <si>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</si>
  <si>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</si>
  <si>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</si>
  <si>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</si>
  <si>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</si>
  <si>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</si>
  <si>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</si>
  <si>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</si>
  <si>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</si>
  <si>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</si>
  <si>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</si>
  <si>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</si>
  <si>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</si>
  <si>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</si>
  <si>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</si>
  <si>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</si>
  <si>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</si>
  <si>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</si>
  <si>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</si>
  <si>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</si>
  <si>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</si>
  <si>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</si>
  <si>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</si>
  <si>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</si>
  <si>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</si>
  <si>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</si>
  <si>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</si>
  <si>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</si>
  <si>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</si>
  <si>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</si>
  <si>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</si>
  <si>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</si>
  <si>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</si>
  <si>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</si>
  <si>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</si>
  <si>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</si>
  <si>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</si>
  <si>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</si>
  <si>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</si>
  <si>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</si>
  <si>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</si>
  <si>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</si>
  <si>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</si>
  <si>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</si>
  <si>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</si>
  <si>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</si>
  <si>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</si>
  <si>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</si>
  <si>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</si>
  <si>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</si>
  <si>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</si>
  <si>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</si>
  <si>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</si>
  <si>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</si>
  <si>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</si>
  <si>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</si>
  <si>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</si>
  <si>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</si>
  <si>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</si>
  <si>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</si>
  <si>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</si>
  <si>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</si>
  <si>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</si>
  <si>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</si>
  <si>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</si>
  <si>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</si>
  <si>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</si>
  <si>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</si>
  <si>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</si>
  <si>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</si>
  <si>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</si>
  <si>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</si>
  <si>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</si>
  <si>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</si>
  <si>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</si>
  <si>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</si>
  <si>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</si>
  <si>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</si>
  <si>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</si>
  <si>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</si>
  <si>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</si>
  <si>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</si>
  <si>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</si>
  <si>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</si>
  <si>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</si>
  <si>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</si>
  <si>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</si>
  <si>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</si>
  <si>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</si>
  <si>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</si>
  <si>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</si>
  <si>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</si>
  <si>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</si>
  <si>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</si>
  <si>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</si>
  <si>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</si>
  <si>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</si>
  <si>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</si>
  <si>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</si>
  <si>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</si>
  <si>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</si>
  <si>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</si>
  <si>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</si>
  <si>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</si>
  <si>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</si>
  <si>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</si>
  <si>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</si>
  <si>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</si>
  <si>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</si>
  <si>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</si>
  <si>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</si>
  <si>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</si>
  <si>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</si>
  <si>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</si>
  <si>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</si>
  <si>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</si>
  <si>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</si>
  <si>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</si>
  <si>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</si>
  <si>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</si>
  <si>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</si>
  <si>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</si>
  <si>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</si>
  <si>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</si>
  <si>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</si>
  <si>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</si>
  <si>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</si>
  <si>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</si>
  <si>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</si>
  <si>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</si>
  <si>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</si>
  <si>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</si>
  <si>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</si>
  <si>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</si>
  <si>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</si>
  <si>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</si>
  <si>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</si>
  <si>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</si>
  <si>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</si>
  <si>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</si>
  <si>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</si>
  <si>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</si>
  <si>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</si>
  <si>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</si>
  <si>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</si>
  <si>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</si>
  <si>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</si>
  <si>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</si>
  <si>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</si>
  <si>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</si>
  <si>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</si>
  <si>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</si>
  <si>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</si>
  <si>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</si>
  <si>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</si>
  <si>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</si>
  <si>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</si>
  <si>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</si>
  <si>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</si>
  <si>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</si>
  <si>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</si>
  <si>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</si>
  <si>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</si>
  <si>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</si>
  <si>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</si>
  <si>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</si>
  <si>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</si>
  <si>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</si>
  <si>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</si>
  <si>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</si>
  <si>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</si>
  <si>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</si>
  <si>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</si>
  <si>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</si>
  <si>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</si>
  <si>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</si>
  <si>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</si>
  <si>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</si>
  <si>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</si>
  <si>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</si>
  <si>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</si>
  <si>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</si>
  <si>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</si>
  <si>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</si>
  <si>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</si>
  <si>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</si>
  <si>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</si>
  <si>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</si>
  <si>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</si>
  <si>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</si>
  <si>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</si>
  <si>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</si>
  <si>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</si>
  <si>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</si>
  <si>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</si>
  <si>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</si>
  <si>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</si>
  <si>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</si>
  <si>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</si>
  <si>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</si>
  <si>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</si>
  <si>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</si>
  <si>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</si>
  <si>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</si>
  <si>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</si>
  <si>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</si>
  <si>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</si>
  <si>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</si>
  <si>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</si>
  <si>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</si>
  <si>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</si>
  <si>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</si>
  <si>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</si>
  <si>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</si>
  <si>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</si>
  <si>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</si>
  <si>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</si>
  <si>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</si>
  <si>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</si>
  <si>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</si>
  <si>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</si>
  <si>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</si>
  <si>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</si>
  <si>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</si>
  <si>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</si>
  <si>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</si>
  <si>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</si>
  <si>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</si>
  <si>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</si>
  <si>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</si>
  <si>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</si>
  <si>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</si>
  <si>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</si>
  <si>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</si>
  <si>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</si>
  <si>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</si>
  <si>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</si>
  <si>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</si>
  <si>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</si>
  <si>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</si>
  <si>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</si>
  <si>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</si>
  <si>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</si>
  <si>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</si>
  <si>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</si>
  <si>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</si>
  <si>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</si>
  <si>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</si>
  <si>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</si>
  <si>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</si>
  <si>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</si>
  <si>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</si>
  <si>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</si>
  <si>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</si>
  <si>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</si>
  <si>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</si>
  <si>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</si>
  <si>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</si>
  <si>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</si>
  <si>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</si>
  <si>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</si>
  <si>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</si>
  <si>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</si>
  <si>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</si>
  <si>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</si>
  <si>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</si>
  <si>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</si>
  <si>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</si>
  <si>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</si>
  <si>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</si>
  <si>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</si>
  <si>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</si>
  <si>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</si>
  <si>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</si>
  <si>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</si>
  <si>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</si>
  <si>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</si>
  <si>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</si>
  <si>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</si>
  <si>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</si>
  <si>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</si>
  <si>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</si>
  <si>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</si>
  <si>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</si>
  <si>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</si>
  <si>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</si>
  <si>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</si>
  <si>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</si>
  <si>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</si>
  <si>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</si>
  <si>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</si>
  <si>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</si>
  <si>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</si>
  <si>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</si>
  <si>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</si>
  <si>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</si>
  <si>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</si>
  <si>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</si>
  <si>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</si>
  <si>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</si>
  <si>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</si>
  <si>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</si>
  <si>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</si>
  <si>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</si>
  <si>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</si>
  <si>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</si>
  <si>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</si>
  <si>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</si>
  <si>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</si>
  <si>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</si>
  <si>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</si>
  <si>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</si>
  <si>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</si>
  <si>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</si>
  <si>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</si>
  <si>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</si>
  <si>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</si>
  <si>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</si>
  <si>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</si>
  <si>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</si>
  <si>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</si>
  <si>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</si>
  <si>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</si>
  <si>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</si>
  <si>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</si>
  <si>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</si>
  <si>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</si>
  <si>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</si>
  <si>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</si>
  <si>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</si>
  <si>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</si>
  <si>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</si>
  <si>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</si>
  <si>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</si>
  <si>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</si>
  <si>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</si>
  <si>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</si>
  <si>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</si>
  <si>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</si>
  <si>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</si>
  <si>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</si>
  <si>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</si>
  <si>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</si>
  <si>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</si>
  <si>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</si>
  <si>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</si>
  <si>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</si>
  <si>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</si>
  <si>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</si>
  <si>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</si>
  <si>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</si>
  <si>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</si>
  <si>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</si>
  <si>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</si>
  <si>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</si>
  <si>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</si>
  <si>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</si>
  <si>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</si>
  <si>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</si>
  <si>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</si>
  <si>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</si>
  <si>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</si>
  <si>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</si>
  <si>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</si>
  <si>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</si>
  <si>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</si>
  <si>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</si>
  <si>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</si>
  <si>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</si>
  <si>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</si>
  <si>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</si>
  <si>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</si>
  <si>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</si>
  <si>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</si>
  <si>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</si>
  <si>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</si>
  <si>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</si>
  <si>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</si>
  <si>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</si>
  <si>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</si>
  <si>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</si>
  <si>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</si>
  <si>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</si>
  <si>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</si>
  <si>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</si>
  <si>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</si>
  <si>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</si>
  <si>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</si>
  <si>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</si>
  <si>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</si>
  <si>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</si>
  <si>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</si>
  <si>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</si>
  <si>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</si>
  <si>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</si>
  <si>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</si>
  <si>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</si>
  <si>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</si>
  <si>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</si>
  <si>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</si>
  <si>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</si>
  <si>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</si>
  <si>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</si>
  <si>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</si>
  <si>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</si>
  <si>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</si>
  <si>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</si>
  <si>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</si>
  <si>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</si>
  <si>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</si>
  <si>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</si>
  <si>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</si>
  <si>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</si>
  <si>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</si>
  <si>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</si>
  <si>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</si>
  <si>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</si>
  <si>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</si>
  <si>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</si>
  <si>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</si>
  <si>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</si>
  <si>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</si>
  <si>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</si>
  <si>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</si>
  <si>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</si>
  <si>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</si>
  <si>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</si>
  <si>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</si>
  <si>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</si>
  <si>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</si>
  <si>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</si>
  <si>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</si>
  <si>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</si>
  <si>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</si>
  <si>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</si>
  <si>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</si>
  <si>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</si>
  <si>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</si>
  <si>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</si>
  <si>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</si>
  <si>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</si>
  <si>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</si>
  <si>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</si>
  <si>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</si>
  <si>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</si>
  <si>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</si>
  <si>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</si>
  <si>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</si>
  <si>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</si>
  <si>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</si>
  <si>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</si>
  <si>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</si>
  <si>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</si>
  <si>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</si>
  <si>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</si>
  <si>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</si>
  <si>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</si>
  <si>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</si>
  <si>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</si>
  <si>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</si>
  <si>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</si>
  <si>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</si>
  <si>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</si>
  <si>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</si>
  <si>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</si>
  <si>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</si>
  <si>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</si>
  <si>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</si>
  <si>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</si>
  <si>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</si>
  <si>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</si>
  <si>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</si>
  <si>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</si>
  <si>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</si>
  <si>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</si>
  <si>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</si>
  <si>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</si>
  <si>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</si>
  <si>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</si>
  <si>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</si>
  <si>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</si>
  <si>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</si>
  <si>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</si>
  <si>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</si>
  <si>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</si>
  <si>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</si>
  <si>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</si>
  <si>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</si>
  <si>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</si>
  <si>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</si>
  <si>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</si>
  <si>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</si>
  <si>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</si>
  <si>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</si>
  <si>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</si>
  <si>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</si>
  <si>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</si>
  <si>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</si>
  <si>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</si>
  <si>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</si>
  <si>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</si>
  <si>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</si>
  <si>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</si>
  <si>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</si>
  <si>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</si>
  <si>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</si>
  <si>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</si>
  <si>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</si>
  <si>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</si>
  <si>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</si>
  <si>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</si>
  <si>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</si>
  <si>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</si>
  <si>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</si>
  <si>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</si>
  <si>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</si>
  <si>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</si>
  <si>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</si>
  <si>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</si>
  <si>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</si>
  <si>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</si>
  <si>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</si>
  <si>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</si>
  <si>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</si>
  <si>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</si>
  <si>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</si>
  <si>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</si>
  <si>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</si>
  <si>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</si>
  <si>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</si>
  <si>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</si>
  <si>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</si>
  <si>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</si>
  <si>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</si>
  <si>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</si>
  <si>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</si>
  <si>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</si>
  <si>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</si>
  <si>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</si>
  <si>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</si>
  <si>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</si>
  <si>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</si>
  <si>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</si>
  <si>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</si>
  <si>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</si>
  <si>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</si>
  <si>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</si>
  <si>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</si>
  <si>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</si>
  <si>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</si>
  <si>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</si>
  <si>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</si>
  <si>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</si>
  <si>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</si>
  <si>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</si>
  <si>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</si>
  <si>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</si>
  <si>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</si>
  <si>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</si>
  <si>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</si>
  <si>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</si>
  <si>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</si>
  <si>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</si>
  <si>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</si>
  <si>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</si>
  <si>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</si>
  <si>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</si>
  <si>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</si>
  <si>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</si>
  <si>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</si>
  <si>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</si>
  <si>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</si>
  <si>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</si>
  <si>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</si>
  <si>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</si>
  <si>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</si>
  <si>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</si>
  <si>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</si>
  <si>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</si>
  <si>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</si>
  <si>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</si>
  <si>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</si>
  <si>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</si>
  <si>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</si>
  <si>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</si>
  <si>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</si>
  <si>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</si>
  <si>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</si>
  <si>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</si>
  <si>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</si>
  <si>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</si>
  <si>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</si>
  <si>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</si>
  <si>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</si>
  <si>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</si>
  <si>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</si>
  <si>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</si>
  <si>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</si>
  <si>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</si>
  <si>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</si>
  <si>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</si>
  <si>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</si>
  <si>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</si>
  <si>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</si>
  <si>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</si>
  <si>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</si>
  <si>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</si>
  <si>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</si>
  <si>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</si>
  <si>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</si>
  <si>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</si>
  <si>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</si>
  <si>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</si>
  <si>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</si>
  <si>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</si>
  <si>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</si>
  <si>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</si>
  <si>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</si>
  <si>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</si>
  <si>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</si>
  <si>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</si>
  <si>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</si>
  <si>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</si>
  <si>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</si>
  <si>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</si>
  <si>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</si>
  <si>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</si>
  <si>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</si>
  <si>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</si>
  <si>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</si>
  <si>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</si>
  <si>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</si>
  <si>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</si>
  <si>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</si>
  <si>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</si>
  <si>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</si>
  <si>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</si>
  <si>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</si>
  <si>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</si>
  <si>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</si>
  <si>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</si>
  <si>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</si>
  <si>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</si>
  <si>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</si>
  <si>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</si>
  <si>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</si>
  <si>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</si>
  <si>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</si>
  <si>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</si>
  <si>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</si>
  <si>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</si>
  <si>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</si>
  <si>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</si>
  <si>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</si>
  <si>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</si>
  <si>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</si>
  <si>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</si>
  <si>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</si>
  <si>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</si>
  <si>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</si>
  <si>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</si>
  <si>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</si>
  <si>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</si>
  <si>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</si>
  <si>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</si>
  <si>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</si>
  <si>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</si>
  <si>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</si>
  <si>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</si>
  <si>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</si>
  <si>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</si>
  <si>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</si>
  <si>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</si>
  <si>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</si>
  <si>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</si>
  <si>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</si>
  <si>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</si>
  <si>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</si>
  <si>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</si>
  <si>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</si>
  <si>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</si>
  <si>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</si>
  <si>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</si>
  <si>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</si>
  <si>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</si>
  <si>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</si>
  <si>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</si>
  <si>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</si>
  <si>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</si>
  <si>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</si>
  <si>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</si>
  <si>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</si>
  <si>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</si>
  <si>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</si>
  <si>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</si>
  <si>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</si>
  <si>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</si>
  <si>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</si>
  <si>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</si>
  <si>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</si>
  <si>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</si>
  <si>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</si>
  <si>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</si>
  <si>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</si>
  <si>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</si>
  <si>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</si>
  <si>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</si>
  <si>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</si>
  <si>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</si>
  <si>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</si>
  <si>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</si>
  <si>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</si>
  <si>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</si>
  <si>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</si>
  <si>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</si>
  <si>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</si>
  <si>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</si>
  <si>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</si>
  <si>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</si>
  <si>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</si>
  <si>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</si>
  <si>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</si>
  <si>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</si>
  <si>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</si>
  <si>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</si>
  <si>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</si>
  <si>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</si>
  <si>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</si>
  <si>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</si>
  <si>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</si>
  <si>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</si>
  <si>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</si>
  <si>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</si>
  <si>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</si>
  <si>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</si>
  <si>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</si>
  <si>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</si>
  <si>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</si>
  <si>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</si>
  <si>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</si>
  <si>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</si>
  <si>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</si>
  <si>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</si>
  <si>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</si>
  <si>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</si>
  <si>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</si>
  <si>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</si>
  <si>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</si>
  <si>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</si>
  <si>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</si>
  <si>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</si>
  <si>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</si>
  <si>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</si>
  <si>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</si>
  <si>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</si>
  <si>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</si>
  <si>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</si>
  <si>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</si>
  <si>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</si>
  <si>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</si>
  <si>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</si>
  <si>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</si>
  <si>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</si>
  <si>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</si>
  <si>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</si>
  <si>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</si>
  <si>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</si>
  <si>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</si>
  <si>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</si>
  <si>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</si>
  <si>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</si>
  <si>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</si>
  <si>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</si>
  <si>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</si>
  <si>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</si>
  <si>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</si>
  <si>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</si>
  <si>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</si>
  <si>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</si>
  <si>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</si>
  <si>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</si>
  <si>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</si>
  <si>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</si>
  <si>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</si>
  <si>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</si>
  <si>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</si>
  <si>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</si>
  <si>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</si>
  <si>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</si>
  <si>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</si>
  <si>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</si>
  <si>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</si>
  <si>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</si>
  <si>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</si>
  <si>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</si>
  <si>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</si>
  <si>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</si>
  <si>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</si>
  <si>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</si>
  <si>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</si>
  <si>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</si>
  <si>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</si>
  <si>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</si>
  <si>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</si>
  <si>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</si>
  <si>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</si>
  <si>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</si>
  <si>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</si>
  <si>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</si>
  <si>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</si>
  <si>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</si>
  <si>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</si>
  <si>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</si>
  <si>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</si>
  <si>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</si>
  <si>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</si>
  <si>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</si>
  <si>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</si>
  <si>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</si>
  <si>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</si>
  <si>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</si>
  <si>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</si>
  <si>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</si>
  <si>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</si>
  <si>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</si>
  <si>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</si>
  <si>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</si>
  <si>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</si>
  <si>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</si>
  <si>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</si>
  <si>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</si>
  <si>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</si>
  <si>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</si>
  <si>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</si>
  <si>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</si>
  <si>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</si>
  <si>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</si>
  <si>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</si>
  <si>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</si>
  <si>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</si>
  <si>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</si>
  <si>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</si>
  <si>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</si>
  <si>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</si>
  <si>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</si>
  <si>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</si>
  <si>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</si>
  <si>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</si>
  <si>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</si>
  <si>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</si>
  <si>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</si>
  <si>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</si>
  <si>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</si>
  <si>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</si>
  <si>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</si>
  <si>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</si>
  <si>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</si>
  <si>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</si>
  <si>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</si>
  <si>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</si>
  <si>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</si>
  <si>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</si>
  <si>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</si>
  <si>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</si>
  <si>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</si>
  <si>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</si>
  <si>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</si>
  <si>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</si>
  <si>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</si>
  <si>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</si>
  <si>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</si>
  <si>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</si>
  <si>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</si>
  <si>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</si>
  <si>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</si>
  <si>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</si>
  <si>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</si>
  <si>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</si>
  <si>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</si>
  <si>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</si>
  <si>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</si>
  <si>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</si>
  <si>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</si>
  <si>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</si>
  <si>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</si>
  <si>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</si>
  <si>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</si>
  <si>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</si>
  <si>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</si>
  <si>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</si>
  <si>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</si>
  <si>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</si>
  <si>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</si>
  <si>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</si>
  <si>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</si>
  <si>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</si>
  <si>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</si>
  <si>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</si>
  <si>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</si>
  <si>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</si>
  <si>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</si>
  <si>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</si>
  <si>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</si>
  <si>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</si>
  <si>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</si>
  <si>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</si>
  <si>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</si>
  <si>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</si>
  <si>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</si>
  <si>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</si>
  <si>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</si>
  <si>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</si>
  <si>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</si>
  <si>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</si>
  <si>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</si>
  <si>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</si>
  <si>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</si>
  <si>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</si>
  <si>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</si>
  <si>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</si>
  <si>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</si>
  <si>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</si>
  <si>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</si>
  <si>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</si>
  <si>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</si>
  <si>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</si>
  <si>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</si>
  <si>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</si>
  <si>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</si>
  <si>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</si>
  <si>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</si>
  <si>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</si>
  <si>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</si>
  <si>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</si>
  <si>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</si>
  <si>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</si>
  <si>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</si>
  <si>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</si>
  <si>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</si>
  <si>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</si>
  <si>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</si>
  <si>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</si>
  <si>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</si>
  <si>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</si>
  <si>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</si>
  <si>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</si>
  <si>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</si>
  <si>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</si>
  <si>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</si>
  <si>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</si>
  <si>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</si>
  <si>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</si>
  <si>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</si>
  <si>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</si>
  <si>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</si>
  <si>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</si>
  <si>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</si>
  <si>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</si>
  <si>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</si>
  <si>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</si>
  <si>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</si>
  <si>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</si>
  <si>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</si>
  <si>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</si>
  <si>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</si>
  <si>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</si>
  <si>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</si>
  <si>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</si>
  <si>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</si>
  <si>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</si>
  <si>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</si>
  <si>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</si>
  <si>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</si>
  <si>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</si>
  <si>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</si>
  <si>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</si>
  <si>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</si>
  <si>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</si>
  <si>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</si>
  <si>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</si>
  <si>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</si>
  <si>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</si>
  <si>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</si>
  <si>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</si>
  <si>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</si>
  <si>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</si>
  <si>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</si>
  <si>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</si>
  <si>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</si>
  <si>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</si>
  <si>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</si>
  <si>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</si>
  <si>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</si>
  <si>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</si>
  <si>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</si>
  <si>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</si>
  <si>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</si>
  <si>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</si>
  <si>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</si>
  <si>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</si>
  <si>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</si>
  <si>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</si>
  <si>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</si>
  <si>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</si>
  <si>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</si>
  <si>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</si>
  <si>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</si>
  <si>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</si>
  <si>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</si>
  <si>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</si>
  <si>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</si>
  <si>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</si>
  <si>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</si>
  <si>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</si>
  <si>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</si>
  <si>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</si>
  <si>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</si>
  <si>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</si>
  <si>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</si>
  <si>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</si>
  <si>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</si>
  <si>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</si>
  <si>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</si>
  <si>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</si>
  <si>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</si>
  <si>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</si>
  <si>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</si>
  <si>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</si>
  <si>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</si>
  <si>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</si>
  <si>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</si>
  <si>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</si>
  <si>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</si>
  <si>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</si>
  <si>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</si>
  <si>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</si>
  <si>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</si>
  <si>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</si>
  <si>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</si>
  <si>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</si>
  <si>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</si>
  <si>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</si>
  <si>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</si>
  <si>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</si>
  <si>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</si>
  <si>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</si>
  <si>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</si>
  <si>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</si>
  <si>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</si>
  <si>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</si>
  <si>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</si>
  <si>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</si>
  <si>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</si>
  <si>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</si>
  <si>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</si>
  <si>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</si>
  <si>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</si>
  <si>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</si>
  <si>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</si>
  <si>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</si>
  <si>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</si>
  <si>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</si>
  <si>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</si>
  <si>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</si>
  <si>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</si>
  <si>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</si>
  <si>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</si>
  <si>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</si>
  <si>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</si>
  <si>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</si>
  <si>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</si>
  <si>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</si>
  <si>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</si>
  <si>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</si>
  <si>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</si>
  <si>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</si>
  <si>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</si>
  <si>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</si>
  <si>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</si>
  <si>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</si>
  <si>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</si>
  <si>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</si>
  <si>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</si>
  <si>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</si>
  <si>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</si>
  <si>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</si>
  <si>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</si>
  <si>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</si>
  <si>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</si>
  <si>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</si>
  <si>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</si>
  <si>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</si>
  <si>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</si>
  <si>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</si>
  <si>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</si>
  <si>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</si>
  <si>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</si>
  <si>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</si>
  <si>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</si>
  <si>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</si>
  <si>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</si>
  <si>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</si>
  <si>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</si>
  <si>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</si>
  <si>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</si>
  <si>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</si>
  <si>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</si>
  <si>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</si>
  <si>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</si>
  <si>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</si>
  <si>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</si>
  <si>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</si>
  <si>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</si>
  <si>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</si>
  <si>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</si>
  <si>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</si>
  <si>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</si>
  <si>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</si>
  <si>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</si>
  <si>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</si>
  <si>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</si>
  <si>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</si>
  <si>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</si>
  <si>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</si>
  <si>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</si>
  <si>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</si>
  <si>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</si>
  <si>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</si>
  <si>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</si>
  <si>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</si>
  <si>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</si>
  <si>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</si>
  <si>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</si>
  <si>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</si>
  <si>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</si>
  <si>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</si>
  <si>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</si>
  <si>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</si>
  <si>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</si>
  <si>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</si>
  <si>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</si>
  <si>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</si>
  <si>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</si>
  <si>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</si>
  <si>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</si>
  <si>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</si>
  <si>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</si>
  <si>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</si>
  <si>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</si>
  <si>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</si>
  <si>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</si>
  <si>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</si>
  <si>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</si>
  <si>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</si>
  <si>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</si>
  <si>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</si>
  <si>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</si>
  <si>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</si>
  <si>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</si>
  <si>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</si>
  <si>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</si>
  <si>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</si>
  <si>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</si>
  <si>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</si>
  <si>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</si>
  <si>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</si>
  <si>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</si>
  <si>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</si>
  <si>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</si>
  <si>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</si>
  <si>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</si>
  <si>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</si>
  <si>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</si>
  <si>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</si>
  <si>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</si>
  <si>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</si>
  <si>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</si>
  <si>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</si>
  <si>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</si>
  <si>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</si>
  <si>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</si>
  <si>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</si>
  <si>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</si>
  <si>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</si>
  <si>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</si>
  <si>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</si>
  <si>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</si>
  <si>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</si>
  <si>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</si>
  <si>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</si>
  <si>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</si>
  <si>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</si>
  <si>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</si>
  <si>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</si>
  <si>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</si>
  <si>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</si>
  <si>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</si>
  <si>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</si>
  <si>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</si>
  <si>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</si>
  <si>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</si>
  <si>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</si>
  <si>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</si>
  <si>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</si>
  <si>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</si>
  <si>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</si>
  <si>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</si>
  <si>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</si>
  <si>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</si>
  <si>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</si>
  <si>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</si>
  <si>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</si>
  <si>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</si>
  <si>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</si>
  <si>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</si>
  <si>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</si>
  <si>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</si>
  <si>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</si>
  <si>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</si>
  <si>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</si>
  <si>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</si>
  <si>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</si>
  <si>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</si>
  <si>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</si>
  <si>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</si>
  <si>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</si>
  <si>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</si>
  <si>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</si>
  <si>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</si>
  <si>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</si>
  <si>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</si>
  <si>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</si>
  <si>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</si>
  <si>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</si>
  <si>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</si>
  <si>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</si>
  <si>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</si>
  <si>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</si>
  <si>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</si>
  <si>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</si>
  <si>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</si>
  <si>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</si>
  <si>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</si>
  <si>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</si>
  <si>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</si>
  <si>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</si>
  <si>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</si>
  <si>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</si>
  <si>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</si>
  <si>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</si>
  <si>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</si>
  <si>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</si>
  <si>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</si>
  <si>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</si>
  <si>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</si>
  <si>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</si>
  <si>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</si>
  <si>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</si>
  <si>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</si>
  <si>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</si>
  <si>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</si>
  <si>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</si>
  <si>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</si>
  <si>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</si>
  <si>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</si>
  <si>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</si>
  <si>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</si>
  <si>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</si>
  <si>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</si>
  <si>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</si>
  <si>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</si>
  <si>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</si>
  <si>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</si>
  <si>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</si>
  <si>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</si>
  <si>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</si>
  <si>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</si>
  <si>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</si>
  <si>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</si>
  <si>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</si>
  <si>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</si>
  <si>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</si>
  <si>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</si>
  <si>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</si>
  <si>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</si>
  <si>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</si>
  <si>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</si>
  <si>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</si>
  <si>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</si>
  <si>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</si>
  <si>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</si>
  <si>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</si>
  <si>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</si>
  <si>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</si>
  <si>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</si>
  <si>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</si>
  <si>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</si>
  <si>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</si>
  <si>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</si>
  <si>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</si>
  <si>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</si>
  <si>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</si>
  <si>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</si>
  <si>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</si>
  <si>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</si>
  <si>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</si>
  <si>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</si>
  <si>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</si>
  <si>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</si>
  <si>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</si>
  <si>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</si>
  <si>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</si>
  <si>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</si>
  <si>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</si>
  <si>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</si>
  <si>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</si>
  <si>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</si>
  <si>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</si>
  <si>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</si>
  <si>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</si>
  <si>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</si>
  <si>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</si>
  <si>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</si>
  <si>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</si>
  <si>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</si>
  <si>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</si>
  <si>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</si>
  <si>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</si>
  <si>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</si>
  <si>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</si>
  <si>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</si>
  <si>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</si>
  <si>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</si>
  <si>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</si>
  <si>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</si>
  <si>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</si>
  <si>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</si>
  <si>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</si>
  <si>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</si>
  <si>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</si>
  <si>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</si>
  <si>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</si>
  <si>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</si>
  <si>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</si>
  <si>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</si>
  <si>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</si>
  <si>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</si>
  <si>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</si>
  <si>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</si>
  <si>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</si>
  <si>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</si>
  <si>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</si>
  <si>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</si>
  <si>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</si>
  <si>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</si>
  <si>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</si>
  <si>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</si>
  <si>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</si>
  <si>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</si>
  <si>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</si>
  <si>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</si>
  <si>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</si>
  <si>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</si>
  <si>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</si>
  <si>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</si>
  <si>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</si>
  <si>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</si>
  <si>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</si>
  <si>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</si>
  <si>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</si>
  <si>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</si>
  <si>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</si>
  <si>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</si>
  <si>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</si>
  <si>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</si>
  <si>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</si>
  <si>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</si>
  <si>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</si>
  <si>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</si>
  <si>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</si>
  <si>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</si>
  <si>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</si>
  <si>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</si>
  <si>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</si>
  <si>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</si>
  <si>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</si>
  <si>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</si>
  <si>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</si>
  <si>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</si>
  <si>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</si>
  <si>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</si>
  <si>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</si>
  <si>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</si>
  <si>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</si>
  <si>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</si>
  <si>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</si>
  <si>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</si>
  <si>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</si>
  <si>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</si>
  <si>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</si>
  <si>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</si>
  <si>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</si>
  <si>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</si>
  <si>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</si>
  <si>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</si>
  <si>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</si>
  <si>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</si>
  <si>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</si>
  <si>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</si>
  <si>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</si>
  <si>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</si>
  <si>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</si>
  <si>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</si>
  <si>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</si>
  <si>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</si>
  <si>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</si>
  <si>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</si>
  <si>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</si>
  <si>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</si>
  <si>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</si>
  <si>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</si>
  <si>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</si>
  <si>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</si>
  <si>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</si>
  <si>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</si>
  <si>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</si>
  <si>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</si>
  <si>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</si>
  <si>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</si>
  <si>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</si>
  <si>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</si>
  <si>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</si>
  <si>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</si>
  <si>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</si>
  <si>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</si>
  <si>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</si>
  <si>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</si>
  <si>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</si>
  <si>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</si>
  <si>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</si>
  <si>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</si>
  <si>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</si>
  <si>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</si>
  <si>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</si>
  <si>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</si>
  <si>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</si>
  <si>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</si>
  <si>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</si>
  <si>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</si>
  <si>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</si>
  <si>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</si>
  <si>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</si>
  <si>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</si>
  <si>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</si>
  <si>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</si>
  <si>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</si>
  <si>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</si>
  <si>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</si>
  <si>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</si>
  <si>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</si>
  <si>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</si>
  <si>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</si>
  <si>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</si>
  <si>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</si>
  <si>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</si>
  <si>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</si>
  <si>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</si>
  <si>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</si>
  <si>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</si>
  <si>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</si>
  <si>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</si>
  <si>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</si>
  <si>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</si>
  <si>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</si>
  <si>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</si>
  <si>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</si>
  <si>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</si>
  <si>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</si>
  <si>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</si>
  <si>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</si>
  <si>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</si>
  <si>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</si>
  <si>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</si>
  <si>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</si>
  <si>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</si>
  <si>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</si>
  <si>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</si>
  <si>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</si>
  <si>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</si>
  <si>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</si>
  <si>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</si>
  <si>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</si>
  <si>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</si>
  <si>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</si>
  <si>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</si>
  <si>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</si>
  <si>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</si>
  <si>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</si>
  <si>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</si>
  <si>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</si>
  <si>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</si>
  <si>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</si>
  <si>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</si>
  <si>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</si>
  <si>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</si>
  <si>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</si>
  <si>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</si>
  <si>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</si>
  <si>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</si>
  <si>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</si>
  <si>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</si>
  <si>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</si>
  <si>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</si>
  <si>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</si>
  <si>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</si>
  <si>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</si>
  <si>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</si>
  <si>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</si>
  <si>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</si>
  <si>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</si>
  <si>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</si>
  <si>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</si>
  <si>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</si>
  <si>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</si>
  <si>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</si>
  <si>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</si>
  <si>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</si>
  <si>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</si>
  <si>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</si>
  <si>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</si>
  <si>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</si>
  <si>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</si>
  <si>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</si>
  <si>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</si>
  <si>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</si>
  <si>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</si>
  <si>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</si>
  <si>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</si>
  <si>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</si>
  <si>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</si>
  <si>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</si>
  <si>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</si>
  <si>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</si>
  <si>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</si>
  <si>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</si>
  <si>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</si>
  <si>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</si>
  <si>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</si>
  <si>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</si>
  <si>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</si>
  <si>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</si>
  <si>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</si>
  <si>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</si>
  <si>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</si>
  <si>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</si>
  <si>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</si>
  <si>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</si>
  <si>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</si>
  <si>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</si>
  <si>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</si>
  <si>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</si>
  <si>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</si>
  <si>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</si>
  <si>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</si>
  <si>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</si>
  <si>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</si>
  <si>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</si>
  <si>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</si>
  <si>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</si>
  <si>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</si>
  <si>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</si>
  <si>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</si>
  <si>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</si>
  <si>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</si>
  <si>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</si>
  <si>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</si>
  <si>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</si>
  <si>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</si>
  <si>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</si>
  <si>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</si>
  <si>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</si>
  <si>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</si>
  <si>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</si>
  <si>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</si>
  <si>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</si>
  <si>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</si>
  <si>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</si>
  <si>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</si>
  <si>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</si>
  <si>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</si>
  <si>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</si>
  <si>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</si>
  <si>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</si>
  <si>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</si>
  <si>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</si>
  <si>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</si>
  <si>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</si>
  <si>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</si>
  <si>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</si>
  <si>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</si>
  <si>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</si>
  <si>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</si>
  <si>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</si>
  <si>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</si>
  <si>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</si>
  <si>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</si>
  <si>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</si>
  <si>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</si>
  <si>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</si>
  <si>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</si>
  <si>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</si>
  <si>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</si>
  <si>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</si>
  <si>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</si>
  <si>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</si>
  <si>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</si>
  <si>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</si>
  <si>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</si>
  <si>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</si>
  <si>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</si>
  <si>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</si>
  <si>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</si>
  <si>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</si>
  <si>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</si>
  <si>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</si>
  <si>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</si>
  <si>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</si>
  <si>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</si>
  <si>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</si>
  <si>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</si>
  <si>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</si>
  <si>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</si>
  <si>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</si>
  <si>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</si>
  <si>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</si>
  <si>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</si>
  <si>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</si>
  <si>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</si>
  <si>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</si>
  <si>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</si>
  <si>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</si>
  <si>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</si>
  <si>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</si>
  <si>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</si>
  <si>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</si>
  <si>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</si>
  <si>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</si>
  <si>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</si>
  <si>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</si>
  <si>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</si>
  <si>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</si>
  <si>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</si>
  <si>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</si>
  <si>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</si>
  <si>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</si>
  <si>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</si>
  <si>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</si>
  <si>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</si>
  <si>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</si>
  <si>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</si>
  <si>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</si>
  <si>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</si>
  <si>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</si>
  <si>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</si>
  <si>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</si>
  <si>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</si>
  <si>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</si>
  <si>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</si>
  <si>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</si>
  <si>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</si>
  <si>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</si>
  <si>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</si>
  <si>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</si>
  <si>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</si>
  <si>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</si>
  <si>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</si>
  <si>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</si>
  <si>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</si>
  <si>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</si>
  <si>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</si>
  <si>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</si>
  <si>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</si>
  <si>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</si>
  <si>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</si>
  <si>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</si>
  <si>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</si>
  <si>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</si>
  <si>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</si>
  <si>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</si>
  <si>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</si>
  <si>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</si>
  <si>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</si>
  <si>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</si>
  <si>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</si>
  <si>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</si>
  <si>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</si>
  <si>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</si>
  <si>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</si>
  <si>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</si>
  <si>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</si>
  <si>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</si>
  <si>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</si>
  <si>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</si>
  <si>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</si>
  <si>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</si>
  <si>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</si>
  <si>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</si>
  <si>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</si>
  <si>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</si>
  <si>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</si>
  <si>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</si>
  <si>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</si>
  <si>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</si>
  <si>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</si>
  <si>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</si>
  <si>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</si>
  <si>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</si>
  <si>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</si>
  <si>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</si>
  <si>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</si>
  <si>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</si>
  <si>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</si>
  <si>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</si>
  <si>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</si>
  <si>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</si>
  <si>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</si>
  <si>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</si>
  <si>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</si>
  <si>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</si>
  <si>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</si>
  <si>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</si>
  <si>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</si>
  <si>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</si>
  <si>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</si>
  <si>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</si>
  <si>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</si>
  <si>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</si>
  <si>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</si>
  <si>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</si>
  <si>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</si>
  <si>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</si>
  <si>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</si>
  <si>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</si>
  <si>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</si>
  <si>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</si>
  <si>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</si>
  <si>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</si>
  <si>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</si>
  <si>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</si>
  <si>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</si>
  <si>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</si>
  <si>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</si>
  <si>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</si>
  <si>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</si>
  <si>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</si>
  <si>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</si>
  <si>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</si>
  <si>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</si>
  <si>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</si>
  <si>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</si>
  <si>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</si>
  <si>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</si>
  <si>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</si>
  <si>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</si>
  <si>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</si>
  <si>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</si>
  <si>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</si>
  <si>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</si>
  <si>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</si>
  <si>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</si>
  <si>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</si>
  <si>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</si>
  <si>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</si>
  <si>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</si>
  <si>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</si>
  <si>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</si>
  <si>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</si>
  <si>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</si>
  <si>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</si>
  <si>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</si>
  <si>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</si>
  <si>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</si>
  <si>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</si>
  <si>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</si>
  <si>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</si>
  <si>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</si>
  <si>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</si>
  <si>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</si>
  <si>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</si>
  <si>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</si>
  <si>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</si>
  <si>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</si>
  <si>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</si>
  <si>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</si>
  <si>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</si>
  <si>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</si>
  <si>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</si>
  <si>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</si>
  <si>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</si>
  <si>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</si>
  <si>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</si>
  <si>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</si>
  <si>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</si>
  <si>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</si>
  <si>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</si>
  <si>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</si>
  <si>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</si>
  <si>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</si>
  <si>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</si>
  <si>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</si>
  <si>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</si>
  <si>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</si>
  <si>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</si>
  <si>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</si>
  <si>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</si>
  <si>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</si>
  <si>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</si>
  <si>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</si>
  <si>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</si>
  <si>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</si>
  <si>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</si>
  <si>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</si>
  <si>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</si>
  <si>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</si>
  <si>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</si>
  <si>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</si>
  <si>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</si>
  <si>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</si>
  <si>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</si>
  <si>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</si>
  <si>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</si>
  <si>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</si>
  <si>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</si>
  <si>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</si>
  <si>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</si>
  <si>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</si>
  <si>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</si>
  <si>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</si>
  <si>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</si>
  <si>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</si>
  <si>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</si>
  <si>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</si>
  <si>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</si>
  <si>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</si>
  <si>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</si>
  <si>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</si>
  <si>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</si>
  <si>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</si>
  <si>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</si>
  <si>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</si>
  <si>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</si>
  <si>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</si>
  <si>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</si>
  <si>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</si>
  <si>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</si>
  <si>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</si>
  <si>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</si>
  <si>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</si>
  <si>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</si>
  <si>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</si>
  <si>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</si>
  <si>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</si>
  <si>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</si>
  <si>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</si>
  <si>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</si>
  <si>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</si>
  <si>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</si>
  <si>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</si>
  <si>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</si>
  <si>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</si>
  <si>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</si>
  <si>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</si>
  <si>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</si>
  <si>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</si>
  <si>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</si>
  <si>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</si>
  <si>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</si>
  <si>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</si>
  <si>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</si>
  <si>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</si>
  <si>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</si>
  <si>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</si>
  <si>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</si>
  <si>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</si>
  <si>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</si>
  <si>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</si>
  <si>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</si>
  <si>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</si>
  <si>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</si>
  <si>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</si>
  <si>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</si>
  <si>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</si>
  <si>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</si>
  <si>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</si>
  <si>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</si>
  <si>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</si>
  <si>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</si>
  <si>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</si>
  <si>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</si>
  <si>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</si>
  <si>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</si>
  <si>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</si>
  <si>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</si>
  <si>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</si>
  <si>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</si>
  <si>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</si>
  <si>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</si>
  <si>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</si>
  <si>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</si>
  <si>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</si>
  <si>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</si>
  <si>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</si>
  <si>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</si>
  <si>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</si>
  <si>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</si>
  <si>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</si>
  <si>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</si>
  <si>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</si>
  <si>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</si>
  <si>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</si>
  <si>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</si>
  <si>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</si>
  <si>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</si>
  <si>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</si>
  <si>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</si>
  <si>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</si>
  <si>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</si>
  <si>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</si>
  <si>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</si>
  <si>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</si>
  <si>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</si>
  <si>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</si>
  <si>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</si>
  <si>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</si>
  <si>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</si>
  <si>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</si>
  <si>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</si>
  <si>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</si>
  <si>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</si>
  <si>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</si>
  <si>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</si>
  <si>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</si>
  <si>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</si>
  <si>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</si>
  <si>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</si>
  <si>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</si>
  <si>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</si>
  <si>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</si>
  <si>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</si>
  <si>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</si>
  <si>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</si>
  <si>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</si>
  <si>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</si>
  <si>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</si>
  <si>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</si>
  <si>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</si>
  <si>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</si>
  <si>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</si>
  <si>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</si>
  <si>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</si>
  <si>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</si>
  <si>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</si>
  <si>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</si>
  <si>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</si>
  <si>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</si>
  <si>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</si>
  <si>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</si>
  <si>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</si>
  <si>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</si>
  <si>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</si>
  <si>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</si>
  <si>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</si>
  <si>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</si>
  <si>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</si>
  <si>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</si>
  <si>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</si>
  <si>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</si>
  <si>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</si>
  <si>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</si>
  <si>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</si>
  <si>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</si>
  <si>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</si>
  <si>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</si>
  <si>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</si>
  <si>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</si>
  <si>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</si>
  <si>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</si>
  <si>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</si>
  <si>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</si>
  <si>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</si>
  <si>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</si>
  <si>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</si>
  <si>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</si>
  <si>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</si>
  <si>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</si>
  <si>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</si>
  <si>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</si>
  <si>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</si>
  <si>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</si>
  <si>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</si>
  <si>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</si>
  <si>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</si>
  <si>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</si>
  <si>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</si>
  <si>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</si>
  <si>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</si>
  <si>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</si>
  <si>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</si>
  <si>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</si>
  <si>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</si>
  <si>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</si>
  <si>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</si>
  <si>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</si>
  <si>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</si>
  <si>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</si>
  <si>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</si>
  <si>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</si>
  <si>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</si>
  <si>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</si>
  <si>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</si>
  <si>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</si>
  <si>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</si>
  <si>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</si>
  <si>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</si>
  <si>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</si>
  <si>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</si>
  <si>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</si>
  <si>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</si>
  <si>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</si>
  <si>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</si>
  <si>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</si>
  <si>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</si>
  <si>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</si>
  <si>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</si>
  <si>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</si>
  <si>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</si>
  <si>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</si>
  <si>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</si>
  <si>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</si>
  <si>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</si>
  <si>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</si>
  <si>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</si>
  <si>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</si>
  <si>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</si>
  <si>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</si>
  <si>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</si>
  <si>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</si>
  <si>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</si>
  <si>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</si>
  <si>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</si>
  <si>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</si>
  <si>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</si>
  <si>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</si>
  <si>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</si>
  <si>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</si>
  <si>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</si>
  <si>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</si>
  <si>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</si>
  <si>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</si>
  <si>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</si>
  <si>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</si>
  <si>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</si>
  <si>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</si>
  <si>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</si>
  <si>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</si>
  <si>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</si>
  <si>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</si>
  <si>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</si>
  <si>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</si>
  <si>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</si>
  <si>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</si>
  <si>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</si>
  <si>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</si>
  <si>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</si>
  <si>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</si>
  <si>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</si>
  <si>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</si>
  <si>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</si>
  <si>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</si>
  <si>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</si>
  <si>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</si>
  <si>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</si>
  <si>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</si>
  <si>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</si>
  <si>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</si>
  <si>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</si>
  <si>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</si>
  <si>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</si>
  <si>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</si>
  <si>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</si>
  <si>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</si>
  <si>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</si>
  <si>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</si>
  <si>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</si>
  <si>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</si>
  <si>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</si>
  <si>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</si>
  <si>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</si>
  <si>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</si>
  <si>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</si>
  <si>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</si>
  <si>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</si>
  <si>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</si>
  <si>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</si>
  <si>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</si>
  <si>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</si>
  <si>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</si>
  <si>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</si>
  <si>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</si>
  <si>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</si>
  <si>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</si>
  <si>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</si>
  <si>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</si>
  <si>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</si>
  <si>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</si>
  <si>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</si>
  <si>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</si>
  <si>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</si>
  <si>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</si>
  <si>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</si>
  <si>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</si>
  <si>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</si>
  <si>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</si>
  <si>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</si>
  <si>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</si>
  <si>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</si>
  <si>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</si>
  <si>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</si>
  <si>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</si>
  <si>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</si>
  <si>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</si>
  <si>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</si>
  <si>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</si>
  <si>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</si>
  <si>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</si>
  <si>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</si>
  <si>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</si>
  <si>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</si>
  <si>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</si>
  <si>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</si>
  <si>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</si>
  <si>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</si>
  <si>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</si>
  <si>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</si>
  <si>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</si>
  <si>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</si>
  <si>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</si>
  <si>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</si>
  <si>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</si>
  <si>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</si>
  <si>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</si>
  <si>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</si>
  <si>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</si>
  <si>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</si>
  <si>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</si>
  <si>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</si>
  <si>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</si>
  <si>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</si>
  <si>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</si>
  <si>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</si>
  <si>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</si>
  <si>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</si>
  <si>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</si>
  <si>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</si>
  <si>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</si>
  <si>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</si>
  <si>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</si>
  <si>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</si>
  <si>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</si>
  <si>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</si>
  <si>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</si>
  <si>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</si>
  <si>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</si>
  <si>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</si>
  <si>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</si>
  <si>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</si>
  <si>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</si>
  <si>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</si>
  <si>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</si>
  <si>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</si>
  <si>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</si>
  <si>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</si>
  <si>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</si>
  <si>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</si>
  <si>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</si>
  <si>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</si>
  <si>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</si>
  <si>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</si>
  <si>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</si>
  <si>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</si>
  <si>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</si>
  <si>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</si>
  <si>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</si>
  <si>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</si>
  <si>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</si>
  <si>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</si>
  <si>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</si>
  <si>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</si>
  <si>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</si>
  <si>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</si>
  <si>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</si>
  <si>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</si>
  <si>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</si>
  <si>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</si>
  <si>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</si>
  <si>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</si>
  <si>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</si>
  <si>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</si>
  <si>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</si>
  <si>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</si>
  <si>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</si>
  <si>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</si>
  <si>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</si>
  <si>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</si>
  <si>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</si>
  <si>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</si>
  <si>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</si>
  <si>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</si>
  <si>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</si>
  <si>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</si>
  <si>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</si>
  <si>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</si>
  <si>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</si>
  <si>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</si>
  <si>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</si>
  <si>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</si>
  <si>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</si>
  <si>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</si>
  <si>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</si>
  <si>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</si>
  <si>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</si>
  <si>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</si>
  <si>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</si>
  <si>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</si>
  <si>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</si>
  <si>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</si>
  <si>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</si>
  <si>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</si>
  <si>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</si>
  <si>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</si>
  <si>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</si>
  <si>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</si>
  <si>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</si>
  <si>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</si>
  <si>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</si>
  <si>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</si>
  <si>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</si>
  <si>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</si>
  <si>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</si>
  <si>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</si>
  <si>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</si>
  <si>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</si>
  <si>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</si>
  <si>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</si>
  <si>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</si>
  <si>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</si>
  <si>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</si>
  <si>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</si>
  <si>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</si>
  <si>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</si>
  <si>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</si>
  <si>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</si>
  <si>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</si>
  <si>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</si>
  <si>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</si>
  <si>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</si>
  <si>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</si>
  <si>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</si>
  <si>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</si>
  <si>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</si>
  <si>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</si>
  <si>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</si>
  <si>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</si>
  <si>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</si>
  <si>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</si>
  <si>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</si>
  <si>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</si>
  <si>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</si>
  <si>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</si>
  <si>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</si>
  <si>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</si>
  <si>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</si>
  <si>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</si>
  <si>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</si>
  <si>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</si>
  <si>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</si>
  <si>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</si>
  <si>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</si>
  <si>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</si>
  <si>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</si>
  <si>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</si>
  <si>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</si>
  <si>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</si>
  <si>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</si>
  <si>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</si>
  <si>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</si>
  <si>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</si>
  <si>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</si>
  <si>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</si>
  <si>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</si>
  <si>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</si>
  <si>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</si>
  <si>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</si>
  <si>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</si>
  <si>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</si>
  <si>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</si>
  <si>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</si>
  <si>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</si>
  <si>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</si>
  <si>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</si>
  <si>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</si>
  <si>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</si>
  <si>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</si>
  <si>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</si>
  <si>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</si>
  <si>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</si>
  <si>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</si>
  <si>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</si>
  <si>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</si>
  <si>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</si>
  <si>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</si>
  <si>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</si>
  <si>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</si>
  <si>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</si>
  <si>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</si>
  <si>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</si>
  <si>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</si>
  <si>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</si>
  <si>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</si>
  <si>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</si>
  <si>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</si>
  <si>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</si>
  <si>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</si>
  <si>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</si>
  <si>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</si>
  <si>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</si>
  <si>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</si>
  <si>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</si>
  <si>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</si>
  <si>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</si>
  <si>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</si>
  <si>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</si>
  <si>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</si>
  <si>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</si>
  <si>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</si>
  <si>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</si>
  <si>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</si>
  <si>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</si>
  <si>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</si>
  <si>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</si>
  <si>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</si>
  <si>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</si>
  <si>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</si>
  <si>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</si>
  <si>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</si>
  <si>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</si>
  <si>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</si>
  <si>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</si>
  <si>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</si>
  <si>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</si>
  <si>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</si>
  <si>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</si>
  <si>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</si>
  <si>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</si>
  <si>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</si>
  <si>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</si>
  <si>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</si>
  <si>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</si>
  <si>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</si>
  <si>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</si>
  <si>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</si>
  <si>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</si>
  <si>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</si>
  <si>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</si>
  <si>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</si>
  <si>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</si>
  <si>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</si>
  <si>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</si>
  <si>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</si>
  <si>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</si>
  <si>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</si>
  <si>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</si>
  <si>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</si>
  <si>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</si>
  <si>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</si>
  <si>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</si>
  <si>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</si>
  <si>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</si>
  <si>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</si>
  <si>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</si>
  <si>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</si>
  <si>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</si>
  <si>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</si>
  <si>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</si>
  <si>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</si>
  <si>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</si>
  <si>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</si>
  <si>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</si>
  <si>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</si>
  <si>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</si>
  <si>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</si>
  <si>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</si>
  <si>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</si>
  <si>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</si>
  <si>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</si>
  <si>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</si>
  <si>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</si>
  <si>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</si>
  <si>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</si>
  <si>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</si>
  <si>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</si>
  <si>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</si>
  <si>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</si>
  <si>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</si>
  <si>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</si>
  <si>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</si>
  <si>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</si>
  <si>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</si>
  <si>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</si>
  <si>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</si>
  <si>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</si>
  <si>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</si>
  <si>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</si>
  <si>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</si>
  <si>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</si>
  <si>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</si>
  <si>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</si>
  <si>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</si>
  <si>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</si>
  <si>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</si>
  <si>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</si>
  <si>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</si>
  <si>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</si>
  <si>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</si>
  <si>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</si>
  <si>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</si>
  <si>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</si>
  <si>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</si>
  <si>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</si>
  <si>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</si>
  <si>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</si>
  <si>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</si>
  <si>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</si>
  <si>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</si>
  <si>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</si>
  <si>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</si>
  <si>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</si>
  <si>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</si>
  <si>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</si>
  <si>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</si>
  <si>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</si>
  <si>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</si>
  <si>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</si>
  <si>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</si>
  <si>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</si>
  <si>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</si>
  <si>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</si>
  <si>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</si>
  <si>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</si>
  <si>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</si>
  <si>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</si>
  <si>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</si>
  <si>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</si>
  <si>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</si>
  <si>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</si>
  <si>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</si>
  <si>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</si>
  <si>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</si>
  <si>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</si>
  <si>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</si>
  <si>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</si>
  <si>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</si>
  <si>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</si>
  <si>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</si>
  <si>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</si>
  <si>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</si>
  <si>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</si>
  <si>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</si>
  <si>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</si>
  <si>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</si>
  <si>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</si>
  <si>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</si>
  <si>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</si>
  <si>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</si>
  <si>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</si>
  <si>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</si>
  <si>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</si>
  <si>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</si>
  <si>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</si>
  <si>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</si>
  <si>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</si>
  <si>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</si>
  <si>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</si>
  <si>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</si>
  <si>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</si>
  <si>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</si>
  <si>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</si>
  <si>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</si>
  <si>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</si>
  <si>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</si>
  <si>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</si>
  <si>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</si>
  <si>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</si>
  <si>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</si>
  <si>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</si>
  <si>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</si>
  <si>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</si>
  <si>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</si>
  <si>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</si>
  <si>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</si>
  <si>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</si>
  <si>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</si>
  <si>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</si>
  <si>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</si>
  <si>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</si>
  <si>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</si>
  <si>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</si>
  <si>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</si>
  <si>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</si>
  <si>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</si>
  <si>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</si>
  <si>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</si>
  <si>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</si>
  <si>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</si>
  <si>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</si>
  <si>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</si>
  <si>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</si>
  <si>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</si>
  <si>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</si>
  <si>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</si>
  <si>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</si>
  <si>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</si>
  <si>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</si>
  <si>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</si>
  <si>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</si>
  <si>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</si>
  <si>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</si>
  <si>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</si>
  <si>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</si>
  <si>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</si>
  <si>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</si>
  <si>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</si>
  <si>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</si>
  <si>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</si>
  <si>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</si>
  <si>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</si>
  <si>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</si>
  <si>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</si>
  <si>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</si>
  <si>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</si>
  <si>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</si>
  <si>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</si>
  <si>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</si>
  <si>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</si>
  <si>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</si>
  <si>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</si>
  <si>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</si>
  <si>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</si>
  <si>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</si>
  <si>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</si>
  <si>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</si>
  <si>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</si>
  <si>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</si>
  <si>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</si>
  <si>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</si>
  <si>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</si>
  <si>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</si>
  <si>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</si>
  <si>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</si>
  <si>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</si>
  <si>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</si>
  <si>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</si>
  <si>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</si>
  <si>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</si>
  <si>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</si>
  <si>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</si>
  <si>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</si>
  <si>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</si>
  <si>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</si>
  <si>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</si>
  <si>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</si>
  <si>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</si>
  <si>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</si>
  <si>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</si>
  <si>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</si>
  <si>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</si>
  <si>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</si>
  <si>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</si>
  <si>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</si>
  <si>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</si>
  <si>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</si>
  <si>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</si>
  <si>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</si>
  <si>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</si>
  <si>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</si>
  <si>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</si>
  <si>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</si>
  <si>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</si>
  <si>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</si>
  <si>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</si>
  <si>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</si>
  <si>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</si>
  <si>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</si>
  <si>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</si>
  <si>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</si>
  <si>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</si>
  <si>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</si>
  <si>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</si>
  <si>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</si>
  <si>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</si>
  <si>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</si>
  <si>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</si>
  <si>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</si>
  <si>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</si>
  <si>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</si>
  <si>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</si>
  <si>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</si>
  <si>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</si>
  <si>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</si>
  <si>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</si>
  <si>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</si>
  <si>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</si>
  <si>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</si>
  <si>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</si>
  <si>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</si>
  <si>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</si>
  <si>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</si>
  <si>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</si>
  <si>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</si>
  <si>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</si>
  <si>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</si>
  <si>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</si>
  <si>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</si>
  <si>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</si>
  <si>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</si>
  <si>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</si>
  <si>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</si>
  <si>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</si>
  <si>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</si>
  <si>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</si>
  <si>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</si>
  <si>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</si>
  <si>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</si>
  <si>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</si>
  <si>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</si>
  <si>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</si>
  <si>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</si>
  <si>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</si>
  <si>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</si>
  <si>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</si>
  <si>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</si>
  <si>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</si>
  <si>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</si>
  <si>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</si>
  <si>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</si>
  <si>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</si>
  <si>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</si>
  <si>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</si>
  <si>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</si>
  <si>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</si>
  <si>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</si>
  <si>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</si>
  <si>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</si>
  <si>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</si>
  <si>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</si>
  <si>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</si>
  <si>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</si>
  <si>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</si>
  <si>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</si>
  <si>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</si>
  <si>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</si>
  <si>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</si>
  <si>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</si>
  <si>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</si>
  <si>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</si>
  <si>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</si>
  <si>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</si>
  <si>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</si>
  <si>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</si>
  <si>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</si>
  <si>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</si>
  <si>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</si>
  <si>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</si>
  <si>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</si>
  <si>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</si>
  <si>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</si>
  <si>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</si>
  <si>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</si>
  <si>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</si>
  <si>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</si>
  <si>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</si>
  <si>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</si>
  <si>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</si>
  <si>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</si>
  <si>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</si>
  <si>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</si>
  <si>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</si>
  <si>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</si>
  <si>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</si>
  <si>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</si>
  <si>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</si>
  <si>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</si>
  <si>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</si>
  <si>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</si>
  <si>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</si>
  <si>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</si>
  <si>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</si>
  <si>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</si>
  <si>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</si>
  <si>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</si>
  <si>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</si>
  <si>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</si>
  <si>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</si>
  <si>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</si>
  <si>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</si>
  <si>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</si>
  <si>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</si>
  <si>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</si>
  <si>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</si>
  <si>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</si>
  <si>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</si>
  <si>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</si>
  <si>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</si>
  <si>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</si>
  <si>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</si>
  <si>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</si>
  <si>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</si>
  <si>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</si>
  <si>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</si>
  <si>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</si>
  <si>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</si>
  <si>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</si>
  <si>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</si>
  <si>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</si>
  <si>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</si>
  <si>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</si>
  <si>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</si>
  <si>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</si>
  <si>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</si>
  <si>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</si>
  <si>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</si>
  <si>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</si>
  <si>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</si>
  <si>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</si>
  <si>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</si>
  <si>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</si>
  <si>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</si>
  <si>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</si>
  <si>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</si>
  <si>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</si>
  <si>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</si>
  <si>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</si>
  <si>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</si>
  <si>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</si>
  <si>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</si>
  <si>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</si>
  <si>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</si>
  <si>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</si>
  <si>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</si>
  <si>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</si>
  <si>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</si>
  <si>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</si>
  <si>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</si>
  <si>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</si>
  <si>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</si>
  <si>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</si>
  <si>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</si>
  <si>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</si>
  <si>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</si>
  <si>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</si>
  <si>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</si>
  <si>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</si>
  <si>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</si>
  <si>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</si>
  <si>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</si>
  <si>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</si>
  <si>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</si>
  <si>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</si>
  <si>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</si>
  <si>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</si>
  <si>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</si>
  <si>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</si>
  <si>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</si>
  <si>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</si>
  <si>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</si>
  <si>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</si>
  <si>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</si>
  <si>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</si>
  <si>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</si>
  <si>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</si>
  <si>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</si>
  <si>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</si>
  <si>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</si>
  <si>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</si>
  <si>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</si>
  <si>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</si>
  <si>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</si>
  <si>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</si>
  <si>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</si>
  <si>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</si>
  <si>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</si>
  <si>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</si>
  <si>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</si>
  <si>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</si>
  <si>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</si>
  <si>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</si>
  <si>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</si>
  <si>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</si>
  <si>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</si>
  <si>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</si>
  <si>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</si>
  <si>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</si>
  <si>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</si>
  <si>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</si>
  <si>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</si>
  <si>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</si>
  <si>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</si>
  <si>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</si>
  <si>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</si>
  <si>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</si>
  <si>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</si>
  <si>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</si>
  <si>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</si>
  <si>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</si>
  <si>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</si>
  <si>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</si>
  <si>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</si>
  <si>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</si>
  <si>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</si>
  <si>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</si>
  <si>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</si>
  <si>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</si>
  <si>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</si>
  <si>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</si>
  <si>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</si>
  <si>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</si>
  <si>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</si>
  <si>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</si>
  <si>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</si>
  <si>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</si>
  <si>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</si>
  <si>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</si>
  <si>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</si>
  <si>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</si>
  <si>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</si>
  <si>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</si>
  <si>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</si>
  <si>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</si>
  <si>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</si>
  <si>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</si>
  <si>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</si>
  <si>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</si>
  <si>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</si>
  <si>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</si>
  <si>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</si>
  <si>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</si>
  <si>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</si>
  <si>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</si>
  <si>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</si>
  <si>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</si>
  <si>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</si>
  <si>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</si>
  <si>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</si>
  <si>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</si>
  <si>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</si>
  <si>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</si>
  <si>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</si>
  <si>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</si>
  <si>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</si>
  <si>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</si>
  <si>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</si>
  <si>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</si>
  <si>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</si>
  <si>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</si>
  <si>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</si>
  <si>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</si>
  <si>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</si>
  <si>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</si>
  <si>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</si>
  <si>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</si>
  <si>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</si>
  <si>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</si>
  <si>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</si>
  <si>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</si>
  <si>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</si>
  <si>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</si>
  <si>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</si>
  <si>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</si>
  <si>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</si>
  <si>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</si>
  <si>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</si>
  <si>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</si>
  <si>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</si>
  <si>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</si>
  <si>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</si>
  <si>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</si>
  <si>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</si>
  <si>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</si>
  <si>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</si>
  <si>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</si>
  <si>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</si>
  <si>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</si>
  <si>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</si>
  <si>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</si>
  <si>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</si>
  <si>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</si>
  <si>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</si>
  <si>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</si>
  <si>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</si>
  <si>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</si>
  <si>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</si>
  <si>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</si>
  <si>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</si>
  <si>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</si>
  <si>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</si>
  <si>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</si>
  <si>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</si>
  <si>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</si>
  <si>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</si>
  <si>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</si>
  <si>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</si>
  <si>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</si>
  <si>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</si>
  <si>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</si>
  <si>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</si>
  <si>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</si>
  <si>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</si>
  <si>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</si>
  <si>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</si>
  <si>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</si>
  <si>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</si>
  <si>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</si>
  <si>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</si>
  <si>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</si>
  <si>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</si>
  <si>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</si>
  <si>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</si>
  <si>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</si>
  <si>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</si>
  <si>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</si>
  <si>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</si>
  <si>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</si>
  <si>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</si>
  <si>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</si>
  <si>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</si>
  <si>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</si>
  <si>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</si>
  <si>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</si>
  <si>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</si>
  <si>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</si>
  <si>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</si>
  <si>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</si>
  <si>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</si>
  <si>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</si>
  <si>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</si>
  <si>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</si>
  <si>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</si>
  <si>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</si>
  <si>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</si>
  <si>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</si>
  <si>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</si>
  <si>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</si>
  <si>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</si>
  <si>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</si>
  <si>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</si>
  <si>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</si>
  <si>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</si>
  <si>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</si>
  <si>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</si>
  <si>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</si>
  <si>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</si>
  <si>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</si>
  <si>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</si>
  <si>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</si>
  <si>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</si>
  <si>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</si>
  <si>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</si>
  <si>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</si>
  <si>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</si>
  <si>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</si>
  <si>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</si>
  <si>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</si>
  <si>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</si>
  <si>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</si>
  <si>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</si>
  <si>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</si>
  <si>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</si>
  <si>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</si>
  <si>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</si>
  <si>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</si>
  <si>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</si>
  <si>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</si>
  <si>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</si>
  <si>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</si>
  <si>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</si>
  <si>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</si>
  <si>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</si>
  <si>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</si>
  <si>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</si>
  <si>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</si>
  <si>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</si>
  <si>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</si>
  <si>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</si>
  <si>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</si>
  <si>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</si>
  <si>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</si>
  <si>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</si>
  <si>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</si>
  <si>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</si>
  <si>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</si>
  <si>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</si>
  <si>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</si>
  <si>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</si>
  <si>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</si>
  <si>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</si>
  <si>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</si>
  <si>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</si>
  <si>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</si>
  <si>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</si>
  <si>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</si>
  <si>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</si>
  <si>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</si>
  <si>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</si>
  <si>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</si>
  <si>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</si>
  <si>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</si>
  <si>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</si>
  <si>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</si>
  <si>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</si>
  <si>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</si>
  <si>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</si>
  <si>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</si>
  <si>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</si>
  <si>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</si>
  <si>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</si>
  <si>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</si>
  <si>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</si>
  <si>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</si>
  <si>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</si>
  <si>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</si>
  <si>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</si>
  <si>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</si>
  <si>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</si>
  <si>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</si>
  <si>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</si>
  <si>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</si>
  <si>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</si>
  <si>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</si>
  <si>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</si>
  <si>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</si>
  <si>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</si>
  <si>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</si>
  <si>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</si>
  <si>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</si>
  <si>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</si>
  <si>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</si>
  <si>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</si>
  <si>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</si>
  <si>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</si>
  <si>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</si>
  <si>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</si>
  <si>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</si>
  <si>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</si>
  <si>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</si>
  <si>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</si>
  <si>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</si>
  <si>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</si>
  <si>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</si>
  <si>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</si>
  <si>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</si>
  <si>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</si>
  <si>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</si>
  <si>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</si>
  <si>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</si>
  <si>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</si>
  <si>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</si>
  <si>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</si>
  <si>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</si>
  <si>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</si>
  <si>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</si>
  <si>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</si>
  <si>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</si>
  <si>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</si>
  <si>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</si>
  <si>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</si>
  <si>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</si>
  <si>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</si>
  <si>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</si>
  <si>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</si>
  <si>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</si>
  <si>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</si>
  <si>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</si>
  <si>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</si>
  <si>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</si>
  <si>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</si>
  <si>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</si>
  <si>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</si>
  <si>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</si>
  <si>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</si>
  <si>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</si>
  <si>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</si>
  <si>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</si>
  <si>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</si>
  <si>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</si>
  <si>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</si>
  <si>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</si>
  <si>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</si>
  <si>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</si>
  <si>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</si>
  <si>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</si>
  <si>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</si>
  <si>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</si>
  <si>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</si>
  <si>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</si>
  <si>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</si>
  <si>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</si>
  <si>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</si>
  <si>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</si>
  <si>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</si>
  <si>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</si>
  <si>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</si>
  <si>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</si>
  <si>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</si>
  <si>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</si>
  <si>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</si>
  <si>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</si>
  <si>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</si>
  <si>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</si>
  <si>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</si>
  <si>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</si>
  <si>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</si>
  <si>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</si>
  <si>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</si>
  <si>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</si>
  <si>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</si>
  <si>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</si>
  <si>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</si>
  <si>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</si>
  <si>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</si>
  <si>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</si>
  <si>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</si>
  <si>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</si>
  <si>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</si>
  <si>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</si>
  <si>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</si>
  <si>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</si>
  <si>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</si>
  <si>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</si>
  <si>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</si>
  <si>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</si>
  <si>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</si>
  <si>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</si>
  <si>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</si>
  <si>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</si>
  <si>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</si>
  <si>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</si>
  <si>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</si>
  <si>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</si>
  <si>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</si>
  <si>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</si>
  <si>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</si>
  <si>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</si>
  <si>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</si>
  <si>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</si>
  <si>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</si>
  <si>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</si>
  <si>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</si>
  <si>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</si>
  <si>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</si>
  <si>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</si>
  <si>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</si>
  <si>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</si>
  <si>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</si>
  <si>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</si>
  <si>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</si>
  <si>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</si>
  <si>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</si>
  <si>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</si>
  <si>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</si>
  <si>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</si>
  <si>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</si>
  <si>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</si>
  <si>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</si>
  <si>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</si>
  <si>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</si>
  <si>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</si>
  <si>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</si>
  <si>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</si>
  <si>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</si>
  <si>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</si>
  <si>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</si>
  <si>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</si>
  <si>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</si>
  <si>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</si>
  <si>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</si>
  <si>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</si>
  <si>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</si>
  <si>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</si>
  <si>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</si>
  <si>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</si>
  <si>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</si>
  <si>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</si>
  <si>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</si>
  <si>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</si>
  <si>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</si>
  <si>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</si>
  <si>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</si>
  <si>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</si>
  <si>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</si>
  <si>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</si>
  <si>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</si>
  <si>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</si>
  <si>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</si>
  <si>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</si>
  <si>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</si>
  <si>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</si>
  <si>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</si>
  <si>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</si>
  <si>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</si>
  <si>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</si>
  <si>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</si>
  <si>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</si>
  <si>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</si>
  <si>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</si>
  <si>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</si>
  <si>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</si>
  <si>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</si>
  <si>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</si>
  <si>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</si>
  <si>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</si>
  <si>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</si>
  <si>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</si>
  <si>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</si>
  <si>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</si>
  <si>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</si>
  <si>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</si>
  <si>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</si>
  <si>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</si>
  <si>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</si>
  <si>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</si>
  <si>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</si>
  <si>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</si>
  <si>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</si>
  <si>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</si>
  <si>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</si>
  <si>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</si>
  <si>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</si>
  <si>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</si>
  <si>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</si>
  <si>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</si>
  <si>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</si>
  <si>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</si>
  <si>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</si>
  <si>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</si>
  <si>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</si>
  <si>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</si>
  <si>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</si>
  <si>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</si>
  <si>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</si>
  <si>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</si>
  <si>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</si>
  <si>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</si>
  <si>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</si>
  <si>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</si>
  <si>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</si>
  <si>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</si>
  <si>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</si>
  <si>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</si>
  <si>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</si>
  <si>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</si>
  <si>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</si>
  <si>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</si>
  <si>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</si>
  <si>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</si>
  <si>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</si>
  <si>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</si>
  <si>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</si>
  <si>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</si>
  <si>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</si>
  <si>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</si>
  <si>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</si>
  <si>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</si>
  <si>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</si>
  <si>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</si>
  <si>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</si>
  <si>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</si>
  <si>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</si>
  <si>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</si>
  <si>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</si>
  <si>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</si>
  <si>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</si>
  <si>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</si>
  <si>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</si>
  <si>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</si>
  <si>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</si>
  <si>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</si>
  <si>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</si>
  <si>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</si>
  <si>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</si>
  <si>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</si>
  <si>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</si>
  <si>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</si>
  <si>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</si>
  <si>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</si>
  <si>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</si>
  <si>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</si>
  <si>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</si>
  <si>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</si>
  <si>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</si>
  <si>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</si>
  <si>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</si>
  <si>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</si>
  <si>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</si>
  <si>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</si>
  <si>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</si>
  <si>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</si>
  <si>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</si>
  <si>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</si>
  <si>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</si>
  <si>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</si>
  <si>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</si>
  <si>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</si>
  <si>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</si>
  <si>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</si>
  <si>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</si>
  <si>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</si>
  <si>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</si>
  <si>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</si>
  <si>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</si>
  <si>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</si>
  <si>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</si>
  <si>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</si>
  <si>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</si>
  <si>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</si>
  <si>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</si>
  <si>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</si>
  <si>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</si>
  <si>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</si>
  <si>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</si>
  <si>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</si>
  <si>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</si>
  <si>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</si>
  <si>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</si>
  <si>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</si>
  <si>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</si>
  <si>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</si>
  <si>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</si>
  <si>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</si>
  <si>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</si>
  <si>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</si>
  <si>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</si>
  <si>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</si>
  <si>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</si>
  <si>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</si>
  <si>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</si>
  <si>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</si>
  <si>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</si>
  <si>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</si>
  <si>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</si>
  <si>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</si>
  <si>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</si>
  <si>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</si>
  <si>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</si>
  <si>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</si>
  <si>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</si>
  <si>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</si>
  <si>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</si>
  <si>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</si>
  <si>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</si>
  <si>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</si>
  <si>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</si>
  <si>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</si>
  <si>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</si>
  <si>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</si>
  <si>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</si>
  <si>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</si>
  <si>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</si>
  <si>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</si>
  <si>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</si>
  <si>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</si>
  <si>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</si>
  <si>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</si>
  <si>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</si>
  <si>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</si>
  <si>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</si>
  <si>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</si>
  <si>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</si>
  <si>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</si>
  <si>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</si>
  <si>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</si>
  <si>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</si>
  <si>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</si>
  <si>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</si>
  <si>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</si>
  <si>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</si>
  <si>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</si>
  <si>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</si>
  <si>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</si>
  <si>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</si>
  <si>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</si>
  <si>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</si>
  <si>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</si>
  <si>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</si>
  <si>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</si>
  <si>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</si>
  <si>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</si>
  <si>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</si>
  <si>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</si>
  <si>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</si>
  <si>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</si>
  <si>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</si>
  <si>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</si>
  <si>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</si>
  <si>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</si>
  <si>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</si>
  <si>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</si>
  <si>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</si>
  <si>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</si>
  <si>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</si>
  <si>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</si>
  <si>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</si>
  <si>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</si>
  <si>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</si>
  <si>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</si>
  <si>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</si>
  <si>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</si>
  <si>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</si>
  <si>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</si>
  <si>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</si>
  <si>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</si>
  <si>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</si>
  <si>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</si>
  <si>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</si>
  <si>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</si>
  <si>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</si>
  <si>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</si>
  <si>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</si>
  <si>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</si>
  <si>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</si>
  <si>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</si>
  <si>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</si>
  <si>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</si>
  <si>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</si>
  <si>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</si>
  <si>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</si>
  <si>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</si>
  <si>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</si>
  <si>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</si>
  <si>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</si>
  <si>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</si>
  <si>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</si>
  <si>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</si>
  <si>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</si>
  <si>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</si>
  <si>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</si>
  <si>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</si>
  <si>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</si>
  <si>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</si>
  <si>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</si>
  <si>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</si>
  <si>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</si>
  <si>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</si>
  <si>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</si>
  <si>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</si>
  <si>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</si>
  <si>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</si>
  <si>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</si>
  <si>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</si>
  <si>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</si>
  <si>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</si>
  <si>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</si>
  <si>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</si>
  <si>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</si>
  <si>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</si>
  <si>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</si>
  <si>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</si>
  <si>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</si>
  <si>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</si>
  <si>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</si>
  <si>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</si>
  <si>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</si>
  <si>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</si>
  <si>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</si>
  <si>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</si>
  <si>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</si>
  <si>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</si>
  <si>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</si>
  <si>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</si>
  <si>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</si>
  <si>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</si>
  <si>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</si>
  <si>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</si>
  <si>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</si>
  <si>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</si>
  <si>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</si>
  <si>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</si>
  <si>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</si>
  <si>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</si>
  <si>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</si>
  <si>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</si>
  <si>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</si>
  <si>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</si>
  <si>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</si>
  <si>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</si>
  <si>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</si>
  <si>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</si>
  <si>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</si>
  <si>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</si>
  <si>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</si>
  <si>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</si>
  <si>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</si>
  <si>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</si>
  <si>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</si>
  <si>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</si>
  <si>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</si>
  <si>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</si>
  <si>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</si>
  <si>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</si>
  <si>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</si>
  <si>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</si>
  <si>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</si>
  <si>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</si>
  <si>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</si>
  <si>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</si>
  <si>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</si>
  <si>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</si>
  <si>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</si>
  <si>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</si>
  <si>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</si>
  <si>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</si>
  <si>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</si>
  <si>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</si>
  <si>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</si>
  <si>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</si>
  <si>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</si>
  <si>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</si>
  <si>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</si>
  <si>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</si>
  <si>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</si>
  <si>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</si>
  <si>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</si>
  <si>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</si>
  <si>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</si>
  <si>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</si>
  <si>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</si>
  <si>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</si>
  <si>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</si>
  <si>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</si>
  <si>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</si>
  <si>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</si>
  <si>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</si>
  <si>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</si>
  <si>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</si>
  <si>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</si>
  <si>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</si>
  <si>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</si>
  <si>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</si>
  <si>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</si>
  <si>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</si>
  <si>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</si>
  <si>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</si>
  <si>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</si>
  <si>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</si>
  <si>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</si>
  <si>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</si>
  <si>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</si>
  <si>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</si>
  <si>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</si>
  <si>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</si>
  <si>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</si>
  <si>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</si>
  <si>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</si>
  <si>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</si>
  <si>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</si>
  <si>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</si>
  <si>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</si>
  <si>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</si>
  <si>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</si>
  <si>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</si>
  <si>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</si>
  <si>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</si>
  <si>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</si>
  <si>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</si>
  <si>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</si>
  <si>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</si>
  <si>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</si>
  <si>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</si>
  <si>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</si>
  <si>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</si>
  <si>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</si>
  <si>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</si>
  <si>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</si>
  <si>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</si>
  <si>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</si>
  <si>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</si>
  <si>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</si>
  <si>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</si>
  <si>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</si>
  <si>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</si>
  <si>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</si>
  <si>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</si>
  <si>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</si>
  <si>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</si>
  <si>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</si>
  <si>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</si>
  <si>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</si>
  <si>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</si>
  <si>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</si>
  <si>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</si>
  <si>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</si>
  <si>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</si>
  <si>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</si>
  <si>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</si>
  <si>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</si>
  <si>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</si>
  <si>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</si>
  <si>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</si>
  <si>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</si>
  <si>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</si>
  <si>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</si>
  <si>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</si>
  <si>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</si>
  <si>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</si>
  <si>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</si>
  <si>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</si>
  <si>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</si>
  <si>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</si>
  <si>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</si>
  <si>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</si>
  <si>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</si>
  <si>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</si>
  <si>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</si>
  <si>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</si>
  <si>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</si>
  <si>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</si>
  <si>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</si>
  <si>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</si>
  <si>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</si>
  <si>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</si>
  <si>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</si>
  <si>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</si>
  <si>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</si>
  <si>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</si>
  <si>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</si>
  <si>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</si>
  <si>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</si>
  <si>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</si>
  <si>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</si>
  <si>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</si>
  <si>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</si>
  <si>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</si>
  <si>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</si>
  <si>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</si>
  <si>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</si>
  <si>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</si>
  <si>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</si>
  <si>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</si>
  <si>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</si>
  <si>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</si>
  <si>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</si>
  <si>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</si>
  <si>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</si>
  <si>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</si>
  <si>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</si>
  <si>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</si>
  <si>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</si>
  <si>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</si>
  <si>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</si>
  <si>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</si>
  <si>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</si>
  <si>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</si>
  <si>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</si>
  <si>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</si>
  <si>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</si>
  <si>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</si>
  <si>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</si>
  <si>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</si>
  <si>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</si>
  <si>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</si>
  <si>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</si>
  <si>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</si>
  <si>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</si>
  <si>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</si>
  <si>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</si>
  <si>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</si>
  <si>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</si>
  <si>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</si>
  <si>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</si>
  <si>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</si>
  <si>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</si>
  <si>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</si>
  <si>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</si>
  <si>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</si>
  <si>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</si>
  <si>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</si>
  <si>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</si>
  <si>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</si>
  <si>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</si>
  <si>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</si>
  <si>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</si>
  <si>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</si>
  <si>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</si>
  <si>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</si>
  <si>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</si>
  <si>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</si>
  <si>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</si>
  <si>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</si>
  <si>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</si>
  <si>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</si>
  <si>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</si>
  <si>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</si>
  <si>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</si>
  <si>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</si>
  <si>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</si>
  <si>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</si>
  <si>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</si>
  <si>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</si>
  <si>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</si>
  <si>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</si>
  <si>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</si>
  <si>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</si>
  <si>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</si>
  <si>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</si>
  <si>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</si>
  <si>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</si>
  <si>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</si>
  <si>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</si>
  <si>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</si>
  <si>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</si>
  <si>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</si>
  <si>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</si>
  <si>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</si>
  <si>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</si>
  <si>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</si>
  <si>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</si>
  <si>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</si>
  <si>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</si>
  <si>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</si>
  <si>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</si>
  <si>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</si>
  <si>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</si>
  <si>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</si>
  <si>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</si>
  <si>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</si>
  <si>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</si>
  <si>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</si>
  <si>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</si>
  <si>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</si>
  <si>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</si>
  <si>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</si>
  <si>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</si>
  <si>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</si>
  <si>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</si>
  <si>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</si>
  <si>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</si>
  <si>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</si>
  <si>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</si>
  <si>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</si>
  <si>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</si>
  <si>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</si>
  <si>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</si>
  <si>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</si>
  <si>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</si>
  <si>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</si>
  <si>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</si>
  <si>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</si>
  <si>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</si>
  <si>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</si>
  <si>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</si>
  <si>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</si>
  <si>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</si>
  <si>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</si>
  <si>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</si>
  <si>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</si>
  <si>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</si>
  <si>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</si>
  <si>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</si>
  <si>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</si>
  <si>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</si>
  <si>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</si>
  <si>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</si>
  <si>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</si>
  <si>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</si>
  <si>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</si>
  <si>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</si>
  <si>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</si>
  <si>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</si>
  <si>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</si>
  <si>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</si>
  <si>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</si>
  <si>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</si>
  <si>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</si>
  <si>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</si>
  <si>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</si>
  <si>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</si>
  <si>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</si>
  <si>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</si>
  <si>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</si>
  <si>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</si>
  <si>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</si>
  <si>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</si>
  <si>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</si>
  <si>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</si>
  <si>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</si>
  <si>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</si>
  <si>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</si>
  <si>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</si>
  <si>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</si>
  <si>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</si>
  <si>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</si>
  <si>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</si>
  <si>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</si>
  <si>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</si>
  <si>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</si>
  <si>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</si>
  <si>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</si>
  <si>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</si>
  <si>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</si>
  <si>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</si>
  <si>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</si>
  <si>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</si>
  <si>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</si>
  <si>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</si>
  <si>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</si>
  <si>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</si>
  <si>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</si>
  <si>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</si>
  <si>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</si>
  <si>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</si>
  <si>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</si>
  <si>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</si>
  <si>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</si>
  <si>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</si>
  <si>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</si>
  <si>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</si>
  <si>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</si>
  <si>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</si>
  <si>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</si>
  <si>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</si>
  <si>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</si>
  <si>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</si>
  <si>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</si>
  <si>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</si>
  <si>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</si>
  <si>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</si>
  <si>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</si>
  <si>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</si>
  <si>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</si>
  <si>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</si>
  <si>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</si>
  <si>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</si>
  <si>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</si>
  <si>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</si>
  <si>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</si>
  <si>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</si>
  <si>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</si>
  <si>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</si>
  <si>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</si>
  <si>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</si>
  <si>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</si>
  <si>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</si>
  <si>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</si>
  <si>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</si>
  <si>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</si>
  <si>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</si>
  <si>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</si>
  <si>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</si>
  <si>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</si>
  <si>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</si>
  <si>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</si>
  <si>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</si>
  <si>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</si>
  <si>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</si>
  <si>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</si>
  <si>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</si>
  <si>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</si>
  <si>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</si>
  <si>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</si>
  <si>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</si>
  <si>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</si>
  <si>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</si>
  <si>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</si>
  <si>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</si>
  <si>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</si>
  <si>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</si>
  <si>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</si>
  <si>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</si>
  <si>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</si>
  <si>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</si>
  <si>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</si>
  <si>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</si>
  <si>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</si>
  <si>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</si>
  <si>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</si>
  <si>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</si>
  <si>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</si>
  <si>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</si>
  <si>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</si>
  <si>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</si>
  <si>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</si>
  <si>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</si>
  <si>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</si>
  <si>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</si>
  <si>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</si>
  <si>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</si>
  <si>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</si>
  <si>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</si>
  <si>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</si>
  <si>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</si>
  <si>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</si>
  <si>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</si>
  <si>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</si>
  <si>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</si>
  <si>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</si>
  <si>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</si>
  <si>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</si>
  <si>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</si>
  <si>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</si>
  <si>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</si>
  <si>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</si>
  <si>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</si>
  <si>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</si>
  <si>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</si>
  <si>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</si>
  <si>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</si>
  <si>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</si>
  <si>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</si>
  <si>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</si>
  <si>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</si>
  <si>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</si>
  <si>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</si>
  <si>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</si>
  <si>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</si>
  <si>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</si>
  <si>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</si>
  <si>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</si>
  <si>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</si>
  <si>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</si>
  <si>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</si>
  <si>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</si>
  <si>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</si>
  <si>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</si>
  <si>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</si>
  <si>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</si>
  <si>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</si>
  <si>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</si>
  <si>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</si>
  <si>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</si>
  <si>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</si>
  <si>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</si>
  <si>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</si>
  <si>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</si>
  <si>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</si>
  <si>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</si>
  <si>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</si>
  <si>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</si>
  <si>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</si>
  <si>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</si>
  <si>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</si>
  <si>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</si>
  <si>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</si>
  <si>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</si>
  <si>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</si>
  <si>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</si>
  <si>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</si>
  <si>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</si>
  <si>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</si>
  <si>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</si>
  <si>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</si>
  <si>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</si>
  <si>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</si>
  <si>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</si>
  <si>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</si>
  <si>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</si>
  <si>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</si>
  <si>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</si>
  <si>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</si>
  <si>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</si>
  <si>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</si>
  <si>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</si>
  <si>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</si>
  <si>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</si>
  <si>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</si>
  <si>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</si>
  <si>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</si>
  <si>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</si>
  <si>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</si>
  <si>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</si>
  <si>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</si>
  <si>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</si>
  <si>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</si>
  <si>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</si>
  <si>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</si>
  <si>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</si>
  <si>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</si>
  <si>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</si>
  <si>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</si>
  <si>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</si>
  <si>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</si>
  <si>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</si>
  <si>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</si>
  <si>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</si>
  <si>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</si>
  <si>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</si>
  <si>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</si>
  <si>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</si>
  <si>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</si>
  <si>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</si>
  <si>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</si>
  <si>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</si>
  <si>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</si>
  <si>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</si>
  <si>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</si>
  <si>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</si>
  <si>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</si>
  <si>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</si>
  <si>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</si>
  <si>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</si>
  <si>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</si>
  <si>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</si>
  <si>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</si>
  <si>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</si>
  <si>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</si>
  <si>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</si>
  <si>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</si>
  <si>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</si>
  <si>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</si>
  <si>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</si>
  <si>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</si>
  <si>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</si>
  <si>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</si>
  <si>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</si>
  <si>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</si>
  <si>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</si>
  <si>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</si>
  <si>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</si>
  <si>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</si>
  <si>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</si>
  <si>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</si>
  <si>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</si>
  <si>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</si>
  <si>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</si>
  <si>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</si>
  <si>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</si>
  <si>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</si>
  <si>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</si>
  <si>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</si>
  <si>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</si>
  <si>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</si>
  <si>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</si>
  <si>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</si>
  <si>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</si>
  <si>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</si>
  <si>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</si>
  <si>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</si>
  <si>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</si>
  <si>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</si>
  <si>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</si>
  <si>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</si>
  <si>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</si>
  <si>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</si>
  <si>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</si>
  <si>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</si>
  <si>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</si>
  <si>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</si>
  <si>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</si>
  <si>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</si>
  <si>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</si>
  <si>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</si>
  <si>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</si>
  <si>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</si>
  <si>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</si>
  <si>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</si>
  <si>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</si>
  <si>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</si>
  <si>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</si>
  <si>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</si>
  <si>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</si>
  <si>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</si>
  <si>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</si>
  <si>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</si>
  <si>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</si>
  <si>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</si>
  <si>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</si>
  <si>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</si>
  <si>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</si>
  <si>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</si>
  <si>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</si>
  <si>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</si>
  <si>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</si>
  <si>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</si>
  <si>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</si>
  <si>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</si>
  <si>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</si>
  <si>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</si>
  <si>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</si>
  <si>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</si>
  <si>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</si>
  <si>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</si>
  <si>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</si>
  <si>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</si>
  <si>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</si>
  <si>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</si>
  <si>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</si>
  <si>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</si>
  <si>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</si>
  <si>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</si>
  <si>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</si>
  <si>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</si>
  <si>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</si>
  <si>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</si>
  <si>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</si>
  <si>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</si>
  <si>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</si>
  <si>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</si>
  <si>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</si>
  <si>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</si>
  <si>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</si>
  <si>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</si>
  <si>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</si>
  <si>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</si>
  <si>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</si>
  <si>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</si>
  <si>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</si>
  <si>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</si>
  <si>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</si>
  <si>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</si>
  <si>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</si>
  <si>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</si>
  <si>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</si>
  <si>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</si>
  <si>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</si>
  <si>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</si>
  <si>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</si>
  <si>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</si>
  <si>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</si>
  <si>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</si>
  <si>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</si>
  <si>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</si>
  <si>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</si>
  <si>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</si>
  <si>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</si>
  <si>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</si>
  <si>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</si>
  <si>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</si>
  <si>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</si>
  <si>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</si>
  <si>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</si>
  <si>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</si>
  <si>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</si>
  <si>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</si>
  <si>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</si>
  <si>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</si>
  <si>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</si>
  <si>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</si>
  <si>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</si>
  <si>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</si>
  <si>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</si>
  <si>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</si>
  <si>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</si>
  <si>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</si>
  <si>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</si>
  <si>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</si>
  <si>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</si>
  <si>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</si>
  <si>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</si>
  <si>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</si>
  <si>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</si>
  <si>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</si>
  <si>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</si>
  <si>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</si>
  <si>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</si>
  <si>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</si>
  <si>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</si>
  <si>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</si>
  <si>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</si>
  <si>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</si>
  <si>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</si>
  <si>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</si>
  <si>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</si>
  <si>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</si>
  <si>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</si>
  <si>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</si>
  <si>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</si>
  <si>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</si>
  <si>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</si>
  <si>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</si>
  <si>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</si>
  <si>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</si>
  <si>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</si>
  <si>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</si>
  <si>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</si>
  <si>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</si>
  <si>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</si>
  <si>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</si>
  <si>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</si>
  <si>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</si>
  <si>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</si>
  <si>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</si>
  <si>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</si>
  <si>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</si>
  <si>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</si>
  <si>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</si>
  <si>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</si>
  <si>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</si>
  <si>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</si>
  <si>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</si>
  <si>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</si>
  <si>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</si>
  <si>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</si>
  <si>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</si>
  <si>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</si>
  <si>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</si>
  <si>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</si>
  <si>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</si>
  <si>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</si>
  <si>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</si>
  <si>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</si>
  <si>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</si>
  <si>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</si>
  <si>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</si>
  <si>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</si>
  <si>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</si>
  <si>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</si>
  <si>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</si>
  <si>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</si>
  <si>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</si>
  <si>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</si>
  <si>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</si>
  <si>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</si>
  <si>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</si>
  <si>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</si>
  <si>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</si>
  <si>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</si>
  <si>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</si>
  <si>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</si>
  <si>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</si>
  <si>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</si>
  <si>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</si>
  <si>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</si>
  <si>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</si>
  <si>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</si>
  <si>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</si>
  <si>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</si>
  <si>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</si>
  <si>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</si>
  <si>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</si>
  <si>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</si>
  <si>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</si>
  <si>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</si>
  <si>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</si>
  <si>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</si>
  <si>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</si>
  <si>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</si>
  <si>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</si>
  <si>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</si>
  <si>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</si>
  <si>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</si>
  <si>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</si>
  <si>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</si>
  <si>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</si>
  <si>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</si>
  <si>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</si>
  <si>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</si>
  <si>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</si>
  <si>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</si>
  <si>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</si>
  <si>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</si>
  <si>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</si>
  <si>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</si>
  <si>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</si>
  <si>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</si>
  <si>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</si>
  <si>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</si>
  <si>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</si>
  <si>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</si>
  <si>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</si>
  <si>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</si>
  <si>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</si>
  <si>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</si>
  <si>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</si>
  <si>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</si>
  <si>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</si>
  <si>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</si>
  <si>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</si>
  <si>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</si>
  <si>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</si>
  <si>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</si>
  <si>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</si>
  <si>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</si>
  <si>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</si>
  <si>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</si>
  <si>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</si>
  <si>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</si>
  <si>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</si>
  <si>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</si>
  <si>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</si>
  <si>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</si>
  <si>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</si>
  <si>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</si>
  <si>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</si>
  <si>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</si>
  <si>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</si>
  <si>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</si>
  <si>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</si>
  <si>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</si>
  <si>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</si>
  <si>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</si>
  <si>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</si>
  <si>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</si>
  <si>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</si>
  <si>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</si>
  <si>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</si>
  <si>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</si>
  <si>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</si>
  <si>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</si>
  <si>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</si>
  <si>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</si>
  <si>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</si>
  <si>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</si>
  <si>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</si>
  <si>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</si>
  <si>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</si>
  <si>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</si>
  <si>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</si>
  <si>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</si>
  <si>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</si>
  <si>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</si>
  <si>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</si>
  <si>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</si>
  <si>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</si>
  <si>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</si>
  <si>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</si>
  <si>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</si>
  <si>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</si>
  <si>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</si>
  <si>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</si>
  <si>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</si>
  <si>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</si>
  <si>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</si>
  <si>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</si>
  <si>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</si>
  <si>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</si>
  <si>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</si>
  <si>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</si>
  <si>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</si>
  <si>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</si>
  <si>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</si>
  <si>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</si>
  <si>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</si>
  <si>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</si>
  <si>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</si>
  <si>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</si>
  <si>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</si>
  <si>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</si>
  <si>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</si>
  <si>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</si>
  <si>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</si>
  <si>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</si>
  <si>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</si>
  <si>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</si>
  <si>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</si>
  <si>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</si>
  <si>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</si>
  <si>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</si>
  <si>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</si>
  <si>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</si>
  <si>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</si>
  <si>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</si>
  <si>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</si>
  <si>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</si>
  <si>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</si>
  <si>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</si>
  <si>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</si>
  <si>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</si>
  <si>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</si>
  <si>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</si>
  <si>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</si>
  <si>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</si>
  <si>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</si>
  <si>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</si>
  <si>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</si>
  <si>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</si>
  <si>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</si>
  <si>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</si>
  <si>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</si>
  <si>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</si>
  <si>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</si>
  <si>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</si>
  <si>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</si>
  <si>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</si>
  <si>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</si>
  <si>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</si>
  <si>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</si>
  <si>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</si>
  <si>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</si>
  <si>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</si>
  <si>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</si>
  <si>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</si>
  <si>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</si>
  <si>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</si>
  <si>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</si>
  <si>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</si>
  <si>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</si>
  <si>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</si>
  <si>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</si>
  <si>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</si>
  <si>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</si>
  <si>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</si>
  <si>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</si>
  <si>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</si>
  <si>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</si>
  <si>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</si>
  <si>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</si>
  <si>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</si>
  <si>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</si>
  <si>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</si>
  <si>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</si>
  <si>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</si>
  <si>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</si>
  <si>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</si>
  <si>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</si>
  <si>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</si>
  <si>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</si>
  <si>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</si>
  <si>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</si>
  <si>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</si>
  <si>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</si>
  <si>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</si>
  <si>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</si>
  <si>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</si>
  <si>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</si>
  <si>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</si>
  <si>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</si>
  <si>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</si>
  <si>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</si>
  <si>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</si>
  <si>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</si>
  <si>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</si>
  <si>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</si>
  <si>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</si>
  <si>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</si>
  <si>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</si>
  <si>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</si>
  <si>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</si>
  <si>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</si>
  <si>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</si>
  <si>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</si>
  <si>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</si>
  <si>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</si>
  <si>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</si>
  <si>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</si>
  <si>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</si>
  <si>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</si>
  <si>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</si>
  <si>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</si>
  <si>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</si>
  <si>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</si>
  <si>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</si>
  <si>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</si>
  <si>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</si>
  <si>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</si>
  <si>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</si>
  <si>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</si>
  <si>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</si>
  <si>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</si>
  <si>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</si>
  <si>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</si>
  <si>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</si>
  <si>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</si>
  <si>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</si>
  <si>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</si>
  <si>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</si>
  <si>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</si>
  <si>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</si>
  <si>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</si>
  <si>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</si>
  <si>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</si>
  <si>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</si>
  <si>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</si>
  <si>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</si>
  <si>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</si>
  <si>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</si>
  <si>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</si>
  <si>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</si>
  <si>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</si>
  <si>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</si>
  <si>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</si>
  <si>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</si>
  <si>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</si>
  <si>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</si>
  <si>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</si>
  <si>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</si>
  <si>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</si>
  <si>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</si>
  <si>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</si>
  <si>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</si>
  <si>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</si>
  <si>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</si>
  <si>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</si>
  <si>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</si>
  <si>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</si>
  <si>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</si>
  <si>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</si>
  <si>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</si>
  <si>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</si>
  <si>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</si>
  <si>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</si>
  <si>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</si>
  <si>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</si>
  <si>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</si>
  <si>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</si>
  <si>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</si>
  <si>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</si>
  <si>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</si>
  <si>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</si>
  <si>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</si>
  <si>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</si>
  <si>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</si>
  <si>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</si>
  <si>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</si>
  <si>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</si>
  <si>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</si>
  <si>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</si>
  <si>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</si>
  <si>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</si>
  <si>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</si>
  <si>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</si>
  <si>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</si>
  <si>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</si>
  <si>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</si>
  <si>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</si>
  <si>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</si>
  <si>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</si>
  <si>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</si>
  <si>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</si>
  <si>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</si>
  <si>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</si>
  <si>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</si>
  <si>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</si>
  <si>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</si>
  <si>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</si>
  <si>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</si>
  <si>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</si>
  <si>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</si>
  <si>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</si>
  <si>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</si>
  <si>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</si>
  <si>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</si>
  <si>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</si>
  <si>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</si>
  <si>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</si>
  <si>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</si>
  <si>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</si>
  <si>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</si>
  <si>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</si>
  <si>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</si>
  <si>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</si>
  <si>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</si>
  <si>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</si>
  <si>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</si>
  <si>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</si>
  <si>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</si>
  <si>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</si>
  <si>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</si>
  <si>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</si>
  <si>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</si>
  <si>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</si>
  <si>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</si>
  <si>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</si>
  <si>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</si>
  <si>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</si>
  <si>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</si>
  <si>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</si>
  <si>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</si>
  <si>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</si>
  <si>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</si>
  <si>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</si>
  <si>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</si>
  <si>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</si>
  <si>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</si>
  <si>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</si>
  <si>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</si>
  <si>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</si>
  <si>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</si>
  <si>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</si>
  <si>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</si>
  <si>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</si>
  <si>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</si>
  <si>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</si>
  <si>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</si>
  <si>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</si>
  <si>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</si>
  <si>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</si>
  <si>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</si>
  <si>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</si>
  <si>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</si>
  <si>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</si>
  <si>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</si>
  <si>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</si>
  <si>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</si>
  <si>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</si>
  <si>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</si>
  <si>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</si>
  <si>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</si>
  <si>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</si>
  <si>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</si>
  <si>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</si>
  <si>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</si>
  <si>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</si>
  <si>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</si>
  <si>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</si>
  <si>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</si>
  <si>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</si>
  <si>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</si>
  <si>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</si>
  <si>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</si>
  <si>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</si>
  <si>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</si>
  <si>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</si>
  <si>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</si>
  <si>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</si>
  <si>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</si>
  <si>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</si>
  <si>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</si>
  <si>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</si>
  <si>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</si>
  <si>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</si>
  <si>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</si>
  <si>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</si>
  <si>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</si>
  <si>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</si>
  <si>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</si>
  <si>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</si>
  <si>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</si>
  <si>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</si>
  <si>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</si>
  <si>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</si>
  <si>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</si>
  <si>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</si>
  <si>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</si>
  <si>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</si>
  <si>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</si>
  <si>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</si>
  <si>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</si>
  <si>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</si>
  <si>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</si>
  <si>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</si>
  <si>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</si>
  <si>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</si>
  <si>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</si>
  <si>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</si>
  <si>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</si>
  <si>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</si>
  <si>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</si>
  <si>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</si>
  <si>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</si>
  <si>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</si>
  <si>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</si>
  <si>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</si>
  <si>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</si>
  <si>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</si>
  <si>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</si>
  <si>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</si>
  <si>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</si>
  <si>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</si>
  <si>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</si>
  <si>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</si>
  <si>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</si>
  <si>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</si>
  <si>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</si>
  <si>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</si>
  <si>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</si>
  <si>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</si>
  <si>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</si>
  <si>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</si>
  <si>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</si>
  <si>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</si>
  <si>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</si>
  <si>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</si>
  <si>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</si>
  <si>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</si>
  <si>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</si>
  <si>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</si>
  <si>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</si>
  <si>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</si>
  <si>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</si>
  <si>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</si>
  <si>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</si>
  <si>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</si>
  <si>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</si>
  <si>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</si>
  <si>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</si>
  <si>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</si>
  <si>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</si>
  <si>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</si>
  <si>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</si>
  <si>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</si>
  <si>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</si>
  <si>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</si>
  <si>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</si>
  <si>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</si>
  <si>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</si>
  <si>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</si>
  <si>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</si>
  <si>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</si>
  <si>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</si>
  <si>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</si>
  <si>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</si>
  <si>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</si>
  <si>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</si>
  <si>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</si>
  <si>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</si>
  <si>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</si>
  <si>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</si>
  <si>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</si>
  <si>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</si>
  <si>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</si>
  <si>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</si>
  <si>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</si>
  <si>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</si>
  <si>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</si>
  <si>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</si>
  <si>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</si>
  <si>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</si>
  <si>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</si>
  <si>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</si>
  <si>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</si>
  <si>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</si>
  <si>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</si>
  <si>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</si>
  <si>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</si>
  <si>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</si>
  <si>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</si>
  <si>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</si>
  <si>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</si>
  <si>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</si>
  <si>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</si>
  <si>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</si>
  <si>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</si>
  <si>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</si>
  <si>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</si>
  <si>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</si>
  <si>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</si>
  <si>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</si>
  <si>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</si>
  <si>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</si>
  <si>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</si>
  <si>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</si>
  <si>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</si>
  <si>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</si>
  <si>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</si>
  <si>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</si>
  <si>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</si>
  <si>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</si>
  <si>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</si>
  <si>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</si>
  <si>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</si>
  <si>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</si>
  <si>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</si>
  <si>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</si>
  <si>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</si>
  <si>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</si>
  <si>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</si>
  <si>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</si>
  <si>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</si>
  <si>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</si>
  <si>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</si>
  <si>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</si>
  <si>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</si>
  <si>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</si>
  <si>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</si>
  <si>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</si>
  <si>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</si>
  <si>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</si>
  <si>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</si>
  <si>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</si>
  <si>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</si>
  <si>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</si>
  <si>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</si>
  <si>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</si>
  <si>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</si>
  <si>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</si>
  <si>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</si>
  <si>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</si>
  <si>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</si>
  <si>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</si>
  <si>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</si>
  <si>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</si>
  <si>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</si>
  <si>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</si>
  <si>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</si>
  <si>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</si>
  <si>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</si>
  <si>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</si>
  <si>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</si>
  <si>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</si>
  <si>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</si>
  <si>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</si>
  <si>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</si>
  <si>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</si>
  <si>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</si>
  <si>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</si>
  <si>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</si>
  <si>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</si>
  <si>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</si>
  <si>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</si>
  <si>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</si>
  <si>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</si>
  <si>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</si>
  <si>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</si>
  <si>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</si>
  <si>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</si>
  <si>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</si>
  <si>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</si>
  <si>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</si>
  <si>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</si>
  <si>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</si>
  <si>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</si>
  <si>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</si>
  <si>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</si>
  <si>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</si>
  <si>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</si>
  <si>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</si>
  <si>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</si>
  <si>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</si>
  <si>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</si>
  <si>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</si>
  <si>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</si>
  <si>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</si>
  <si>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</si>
  <si>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</si>
  <si>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</si>
  <si>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</si>
  <si>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</si>
  <si>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</si>
  <si>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</si>
  <si>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</si>
  <si>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</si>
  <si>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</si>
  <si>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</si>
  <si>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</si>
  <si>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</si>
  <si>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</si>
  <si>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</si>
  <si>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</si>
  <si>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</si>
  <si>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</si>
  <si>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</si>
  <si>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</si>
  <si>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</si>
  <si>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</si>
  <si>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</si>
  <si>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</si>
  <si>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</si>
  <si>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</si>
  <si>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</si>
  <si>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</si>
  <si>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</si>
  <si>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</si>
  <si>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</si>
  <si>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</si>
  <si>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</si>
  <si>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</si>
  <si>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</si>
  <si>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</si>
  <si>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</si>
  <si>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</si>
  <si>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</si>
  <si>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</si>
  <si>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</si>
  <si>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</si>
  <si>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</si>
  <si>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</si>
  <si>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</si>
  <si>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</si>
  <si>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</si>
  <si>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</si>
  <si>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</si>
  <si>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</si>
  <si>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</si>
  <si>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</si>
  <si>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</si>
  <si>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</si>
  <si>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</si>
  <si>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</si>
  <si>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</si>
  <si>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</si>
  <si>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</si>
  <si>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</si>
  <si>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</si>
  <si>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</si>
  <si>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</si>
  <si>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</si>
  <si>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</si>
  <si>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</si>
  <si>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</si>
  <si>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</si>
  <si>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</si>
  <si>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</si>
  <si>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</si>
  <si>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</si>
  <si>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</si>
  <si>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</si>
  <si>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</si>
  <si>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</si>
  <si>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</si>
  <si>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</si>
  <si>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</si>
  <si>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</si>
  <si>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</si>
  <si>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</si>
  <si>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</si>
  <si>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</si>
  <si>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</si>
  <si>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</si>
  <si>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</si>
  <si>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</si>
  <si>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</si>
  <si>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</si>
  <si>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</si>
  <si>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</si>
  <si>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</si>
  <si>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</si>
  <si>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</si>
  <si>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</si>
  <si>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</si>
  <si>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</si>
  <si>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</si>
  <si>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</si>
  <si>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</si>
  <si>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</si>
  <si>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</si>
  <si>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</si>
  <si>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</si>
  <si>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</si>
  <si>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</si>
  <si>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</si>
  <si>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</si>
  <si>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</si>
  <si>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</si>
  <si>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</si>
  <si>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</si>
  <si>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</si>
  <si>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</si>
  <si>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</si>
  <si>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</si>
  <si>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</si>
  <si>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</si>
  <si>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</si>
  <si>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</si>
  <si>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</si>
  <si>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</si>
  <si>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</si>
  <si>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</si>
  <si>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</si>
  <si>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</si>
  <si>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</si>
  <si>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</si>
  <si>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</si>
  <si>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</si>
  <si>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</si>
  <si>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</si>
  <si>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</si>
  <si>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</si>
  <si>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</si>
  <si>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</si>
  <si>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</si>
  <si>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</si>
  <si>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</si>
  <si>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</si>
  <si>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</si>
  <si>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</si>
  <si>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</si>
  <si>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</si>
  <si>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</si>
  <si>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</si>
  <si>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</si>
  <si>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</si>
  <si>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</si>
  <si>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</si>
  <si>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</si>
  <si>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</si>
  <si>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</si>
  <si>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</si>
  <si>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</si>
  <si>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</si>
  <si>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</si>
  <si>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</si>
  <si>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</si>
  <si>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</si>
  <si>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</si>
  <si>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</si>
  <si>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</si>
  <si>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</si>
  <si>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</si>
  <si>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</si>
  <si>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</si>
  <si>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</si>
  <si>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</si>
  <si>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</si>
  <si>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</si>
  <si>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</si>
  <si>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</si>
  <si>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</si>
  <si>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</si>
  <si>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</si>
  <si>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</si>
  <si>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</si>
  <si>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</si>
  <si>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</si>
  <si>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</si>
  <si>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</si>
  <si>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</si>
  <si>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</si>
  <si>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</si>
  <si>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</si>
  <si>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</si>
  <si>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</si>
  <si>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</si>
  <si>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</si>
  <si>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</si>
  <si>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</si>
  <si>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</si>
  <si>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</si>
  <si>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</si>
  <si>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</si>
  <si>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</si>
  <si>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</si>
  <si>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</si>
  <si>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</si>
  <si>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</si>
  <si>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</si>
  <si>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</si>
  <si>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</si>
  <si>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</si>
  <si>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</si>
  <si>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</si>
  <si>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</si>
  <si>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</si>
  <si>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</si>
  <si>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</si>
  <si>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</si>
  <si>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</si>
  <si>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</si>
  <si>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</si>
  <si>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</si>
  <si>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</si>
  <si>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</si>
  <si>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</si>
  <si>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</si>
  <si>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</si>
  <si>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</si>
  <si>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</si>
  <si>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</si>
  <si>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</si>
  <si>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</si>
  <si>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</si>
  <si>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</si>
  <si>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</si>
  <si>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</si>
  <si>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</si>
  <si>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</si>
  <si>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</si>
  <si>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</si>
  <si>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</si>
  <si>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</si>
  <si>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</si>
  <si>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</si>
  <si>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</si>
  <si>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</si>
  <si>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</si>
  <si>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</si>
  <si>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</si>
  <si>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</si>
  <si>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</si>
  <si>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</si>
  <si>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</si>
  <si>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</si>
  <si>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</si>
  <si>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</si>
  <si>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</si>
  <si>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</si>
  <si>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</si>
  <si>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</si>
  <si>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</si>
  <si>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</si>
  <si>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</si>
  <si>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</si>
  <si>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</si>
  <si>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</si>
  <si>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</si>
  <si>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</si>
  <si>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</si>
  <si>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</si>
  <si>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</si>
  <si>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</si>
  <si>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</si>
  <si>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</si>
  <si>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</si>
  <si>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</si>
  <si>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</si>
  <si>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</si>
  <si>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</si>
  <si>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</si>
  <si>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</si>
  <si>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</si>
  <si>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</si>
  <si>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</si>
  <si>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</si>
  <si>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</si>
  <si>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</si>
  <si>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</si>
  <si>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</si>
  <si>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</si>
  <si>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</si>
  <si>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</si>
  <si>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</si>
  <si>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</si>
  <si>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</si>
  <si>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</si>
  <si>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</si>
  <si>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</si>
  <si>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</si>
  <si>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</si>
  <si>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</si>
  <si>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</si>
  <si>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</si>
  <si>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</si>
  <si>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</si>
  <si>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</si>
  <si>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</si>
  <si>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</si>
  <si>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</si>
  <si>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</si>
  <si>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</si>
  <si>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</si>
  <si>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</si>
  <si>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</si>
  <si>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</si>
  <si>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</si>
  <si>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</si>
  <si>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</si>
  <si>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</si>
  <si>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</si>
  <si>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</si>
  <si>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</si>
  <si>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</si>
  <si>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</si>
  <si>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</si>
  <si>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</si>
  <si>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</si>
  <si>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</si>
  <si>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</si>
  <si>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</si>
  <si>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</si>
  <si>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</si>
  <si>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</si>
  <si>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</si>
  <si>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</si>
  <si>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</si>
  <si>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</si>
  <si>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</si>
  <si>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</si>
  <si>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</si>
  <si>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</si>
  <si>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</si>
  <si>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</si>
  <si>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</si>
  <si>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</si>
  <si>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</si>
  <si>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</si>
  <si>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</si>
  <si>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</si>
  <si>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</si>
  <si>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</si>
  <si>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</si>
  <si>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</si>
  <si>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</si>
  <si>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</si>
  <si>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</si>
  <si>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</si>
  <si>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</si>
  <si>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</si>
  <si>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</si>
  <si>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</si>
  <si>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</si>
  <si>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</si>
  <si>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</si>
  <si>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</si>
  <si>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</si>
  <si>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</si>
  <si>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</si>
  <si>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</si>
  <si>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</si>
  <si>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</si>
  <si>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</si>
  <si>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</si>
  <si>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</si>
  <si>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</si>
  <si>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</si>
  <si>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</si>
  <si>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</si>
  <si>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</si>
  <si>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</si>
  <si>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</si>
  <si>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</si>
  <si>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</si>
  <si>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</si>
  <si>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</si>
  <si>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</si>
  <si>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</si>
  <si>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</si>
  <si>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</si>
  <si>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</si>
  <si>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</si>
  <si>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</si>
  <si>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</si>
  <si>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</si>
  <si>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</si>
  <si>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</si>
  <si>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</si>
  <si>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</si>
  <si>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</si>
  <si>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</si>
  <si>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</si>
  <si>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</si>
  <si>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</si>
  <si>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</si>
  <si>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</si>
  <si>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</si>
  <si>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</si>
  <si>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</si>
  <si>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</si>
  <si>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</si>
  <si>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</si>
  <si>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</si>
  <si>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</si>
  <si>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</si>
  <si>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</si>
  <si>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</si>
  <si>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</si>
  <si>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</si>
  <si>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</si>
  <si>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</si>
  <si>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</si>
  <si>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</si>
  <si>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</si>
  <si>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</si>
  <si>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</si>
  <si>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</si>
  <si>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</si>
  <si>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</si>
  <si>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</si>
  <si>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</si>
  <si>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</si>
  <si>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</si>
  <si>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</si>
  <si>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</si>
  <si>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</si>
  <si>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</si>
  <si>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</si>
  <si>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</si>
  <si>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</si>
  <si>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</si>
  <si>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</si>
  <si>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</si>
  <si>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</si>
  <si>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</si>
  <si>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</si>
  <si>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</si>
  <si>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</si>
  <si>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</si>
  <si>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</si>
  <si>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</si>
  <si>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</si>
  <si>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</si>
  <si>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</si>
  <si>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</si>
  <si>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</si>
  <si>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</si>
  <si>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</si>
  <si>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</si>
  <si>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</si>
  <si>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</si>
  <si>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</si>
  <si>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</si>
  <si>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</si>
  <si>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</si>
  <si>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</si>
  <si>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</si>
  <si>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</si>
  <si>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</si>
  <si>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</si>
  <si>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</si>
  <si>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</si>
  <si>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</si>
  <si>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</si>
  <si>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</si>
  <si>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</si>
  <si>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</si>
  <si>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</si>
  <si>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</si>
  <si>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</si>
  <si>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</si>
  <si>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</si>
  <si>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</si>
  <si>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</si>
  <si>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</si>
  <si>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</si>
  <si>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</si>
  <si>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</si>
  <si>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</si>
  <si>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</si>
  <si>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</si>
  <si>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</si>
  <si>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</si>
  <si>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</si>
  <si>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</si>
  <si>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</si>
  <si>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</si>
  <si>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</si>
  <si>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</si>
  <si>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</si>
  <si>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</si>
  <si>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</si>
  <si>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</si>
  <si>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</si>
  <si>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</si>
  <si>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</si>
  <si>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</si>
  <si>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</si>
  <si>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</si>
  <si>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</si>
  <si>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</si>
  <si>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</si>
  <si>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</si>
  <si>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</si>
  <si>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</si>
  <si>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</si>
  <si>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</si>
  <si>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</si>
  <si>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</si>
  <si>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</si>
  <si>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</si>
  <si>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</si>
  <si>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</si>
  <si>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</si>
  <si>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</si>
  <si>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</si>
  <si>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</si>
  <si>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</si>
  <si>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</si>
  <si>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</si>
  <si>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</si>
  <si>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</si>
  <si>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</si>
  <si>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</si>
  <si>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</si>
  <si>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</si>
  <si>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</si>
  <si>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</si>
  <si>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</si>
  <si>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</si>
  <si>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</si>
  <si>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</si>
  <si>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</si>
  <si>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</si>
  <si>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</si>
  <si>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</si>
  <si>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</si>
  <si>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</si>
  <si>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</si>
  <si>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</si>
  <si>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</si>
  <si>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</si>
  <si>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</si>
  <si>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</si>
  <si>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</si>
  <si>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</si>
  <si>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</si>
  <si>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</si>
  <si>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</si>
  <si>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</si>
  <si>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</si>
  <si>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</si>
  <si>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</si>
  <si>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</si>
  <si>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</si>
  <si>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</si>
  <si>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</si>
  <si>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</si>
  <si>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</si>
  <si>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</si>
  <si>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</si>
  <si>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</si>
  <si>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</si>
  <si>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</si>
  <si>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</si>
  <si>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</si>
  <si>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</si>
  <si>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</si>
  <si>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</si>
  <si>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</si>
  <si>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</si>
  <si>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</si>
  <si>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</si>
  <si>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</si>
  <si>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</si>
  <si>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</si>
  <si>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</si>
  <si>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</si>
  <si>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</si>
  <si>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</si>
  <si>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</si>
  <si>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</si>
  <si>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</si>
  <si>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</si>
  <si>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</si>
  <si>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</si>
  <si>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</si>
  <si>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</si>
  <si>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</si>
  <si>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</si>
  <si>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</si>
  <si>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</si>
  <si>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</si>
  <si>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</si>
  <si>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</si>
  <si>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</si>
  <si>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</si>
  <si>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</si>
  <si>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</si>
  <si>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</si>
  <si>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</si>
  <si>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</si>
  <si>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</si>
  <si>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</si>
  <si>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</si>
  <si>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</si>
  <si>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</si>
  <si>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</si>
  <si>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</si>
  <si>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</si>
  <si>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</si>
  <si>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</si>
  <si>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</si>
  <si>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</si>
  <si>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</si>
  <si>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</si>
  <si>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</si>
  <si>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</si>
  <si>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</si>
  <si>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</si>
  <si>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</si>
  <si>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</si>
  <si>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</si>
  <si>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</si>
  <si>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</si>
  <si>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</si>
  <si>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</si>
  <si>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</si>
  <si>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</si>
  <si>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</si>
  <si>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</si>
  <si>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</si>
  <si>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</si>
  <si>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</si>
  <si>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</si>
  <si>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</si>
  <si>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</si>
  <si>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</si>
  <si>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</si>
  <si>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</si>
  <si>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</si>
  <si>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</si>
  <si>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</si>
  <si>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</si>
  <si>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</si>
  <si>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</si>
  <si>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</si>
  <si>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</si>
  <si>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</si>
  <si>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</si>
  <si>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</si>
  <si>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</si>
  <si>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</si>
  <si>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</si>
  <si>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</si>
  <si>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</si>
  <si>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</si>
  <si>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</si>
  <si>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</si>
  <si>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</si>
  <si>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</si>
  <si>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</si>
  <si>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</si>
  <si>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</si>
  <si>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</si>
  <si>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</si>
  <si>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</si>
  <si>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</si>
  <si>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</si>
  <si>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</si>
  <si>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</si>
  <si>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</si>
  <si>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</si>
  <si>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</si>
  <si>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</si>
  <si>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</si>
  <si>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</si>
  <si>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</si>
  <si>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</si>
  <si>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</si>
  <si>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</si>
  <si>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</si>
  <si>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</si>
  <si>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</si>
  <si>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</si>
  <si>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</si>
  <si>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</si>
  <si>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</si>
  <si>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</si>
  <si>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</si>
  <si>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</si>
  <si>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</si>
  <si>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</si>
  <si>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</si>
  <si>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</si>
  <si>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</si>
  <si>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</si>
  <si>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</si>
  <si>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</si>
  <si>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</si>
  <si>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</si>
  <si>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</si>
  <si>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</si>
  <si>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</si>
  <si>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</si>
  <si>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</si>
  <si>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</si>
  <si>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</si>
  <si>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</si>
  <si>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</si>
  <si>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</si>
  <si>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</si>
  <si>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</si>
  <si>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</si>
  <si>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</si>
  <si>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</si>
  <si>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</si>
  <si>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</si>
  <si>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</si>
  <si>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</si>
  <si>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</si>
  <si>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</si>
  <si>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</si>
  <si>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</si>
  <si>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</si>
  <si>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</si>
  <si>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</si>
  <si>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</si>
  <si>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</si>
  <si>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</si>
  <si>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</si>
  <si>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</si>
  <si>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</si>
  <si>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</si>
  <si>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</si>
  <si>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</si>
  <si>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</si>
  <si>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</si>
  <si>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</si>
  <si>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</si>
  <si>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</si>
  <si>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</si>
  <si>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</si>
  <si>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</si>
  <si>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</si>
  <si>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</si>
  <si>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</si>
  <si>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</si>
  <si>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</si>
  <si>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</si>
  <si>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</si>
  <si>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</si>
  <si>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</si>
  <si>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</si>
  <si>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</si>
  <si>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</si>
  <si>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</si>
  <si>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</si>
  <si>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</si>
  <si>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</si>
  <si>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</si>
  <si>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</si>
  <si>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</si>
  <si>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</si>
  <si>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</si>
  <si>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</si>
  <si>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</si>
  <si>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</si>
  <si>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</si>
  <si>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</si>
  <si>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</si>
  <si>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</si>
  <si>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</si>
  <si>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</si>
  <si>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</si>
  <si>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</si>
  <si>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</si>
  <si>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</si>
  <si>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</si>
  <si>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</si>
  <si>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</si>
  <si>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</si>
  <si>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</si>
  <si>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</si>
  <si>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</si>
  <si>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</si>
  <si>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</si>
  <si>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</si>
  <si>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</si>
  <si>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</si>
  <si>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</si>
  <si>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</si>
  <si>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</si>
  <si>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</si>
  <si>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</si>
  <si>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</si>
  <si>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</si>
  <si>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</si>
  <si>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</si>
  <si>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</si>
  <si>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</si>
  <si>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</si>
  <si>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</si>
  <si>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</si>
  <si>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</si>
  <si>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</si>
  <si>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</si>
  <si>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</si>
  <si>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</si>
  <si>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</si>
  <si>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</si>
  <si>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</si>
  <si>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</si>
  <si>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</si>
  <si>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</si>
  <si>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</si>
  <si>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</si>
  <si>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</si>
  <si>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</si>
  <si>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</si>
  <si>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</si>
  <si>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</si>
  <si>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</si>
  <si>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</si>
  <si>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</si>
  <si>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</si>
  <si>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</si>
  <si>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</si>
  <si>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</si>
  <si>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</si>
  <si>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</si>
  <si>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</si>
  <si>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</si>
  <si>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</si>
  <si>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</si>
  <si>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</si>
  <si>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</si>
  <si>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</si>
  <si>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</si>
  <si>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</si>
  <si>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</si>
  <si>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</si>
  <si>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</si>
  <si>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</si>
  <si>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</si>
  <si>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</si>
  <si>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</si>
  <si>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</si>
  <si>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</si>
  <si>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</si>
  <si>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</si>
  <si>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</si>
  <si>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</si>
  <si>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</si>
  <si>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</si>
  <si>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</si>
  <si>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</si>
  <si>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</si>
  <si>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</si>
  <si>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</si>
  <si>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</si>
  <si>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</si>
  <si>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</si>
  <si>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</si>
  <si>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</si>
  <si>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</si>
  <si>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</si>
  <si>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</si>
  <si>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</si>
  <si>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</si>
  <si>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</si>
  <si>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</si>
  <si>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</si>
  <si>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</si>
  <si>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</si>
  <si>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</si>
  <si>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</si>
  <si>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</si>
  <si>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</si>
  <si>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</si>
  <si>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</si>
  <si>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</si>
  <si>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</si>
  <si>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</si>
  <si>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</si>
  <si>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</si>
  <si>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</si>
  <si>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</si>
  <si>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</si>
  <si>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</si>
  <si>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</si>
  <si>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</si>
  <si>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</si>
  <si>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</si>
  <si>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</si>
  <si>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</si>
  <si>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</si>
  <si>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</si>
  <si>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</si>
  <si>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</si>
  <si>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</si>
  <si>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</si>
  <si>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</si>
  <si>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</si>
  <si>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</si>
  <si>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</si>
  <si>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</si>
  <si>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</si>
  <si>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</si>
  <si>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</si>
  <si>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</si>
  <si>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</si>
  <si>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</si>
  <si>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</si>
  <si>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</si>
  <si>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</si>
  <si>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</si>
  <si>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</si>
  <si>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</si>
  <si>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</si>
  <si>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</si>
  <si>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</si>
  <si>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</si>
  <si>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</si>
  <si>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</si>
  <si>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</si>
  <si>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</si>
  <si>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</si>
  <si>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</si>
  <si>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</si>
  <si>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</si>
  <si>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</si>
  <si>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</si>
  <si>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</si>
  <si>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</si>
  <si>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</si>
  <si>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</si>
  <si>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</si>
  <si>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</si>
  <si>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</si>
  <si>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</si>
  <si>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</si>
  <si>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</si>
  <si>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</si>
  <si>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</si>
  <si>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</si>
  <si>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</si>
  <si>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</si>
  <si>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</si>
  <si>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</si>
  <si>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</si>
  <si>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</si>
  <si>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</si>
  <si>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</si>
  <si>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</si>
  <si>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</si>
  <si>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</si>
  <si>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</si>
  <si>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</si>
  <si>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</si>
  <si>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</si>
  <si>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</si>
  <si>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</si>
  <si>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</si>
  <si>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</si>
  <si>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</si>
  <si>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</si>
  <si>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</si>
  <si>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</si>
  <si>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</si>
  <si>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</si>
  <si>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</si>
  <si>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</si>
  <si>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</si>
  <si>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</si>
  <si>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</si>
  <si>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</si>
  <si>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</si>
  <si>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</si>
  <si>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</si>
  <si>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</si>
  <si>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</si>
  <si>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</si>
  <si>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</si>
  <si>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</si>
  <si>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</si>
  <si>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</si>
  <si>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</si>
  <si>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</si>
  <si>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</si>
  <si>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</si>
  <si>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</si>
  <si>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</si>
  <si>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</si>
  <si>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</si>
  <si>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</si>
  <si>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</si>
  <si>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</si>
  <si>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</si>
  <si>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</si>
  <si>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</si>
  <si>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</si>
  <si>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</si>
  <si>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</si>
  <si>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</si>
  <si>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</si>
  <si>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</si>
  <si>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</si>
  <si>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</si>
  <si>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</si>
  <si>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</si>
  <si>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</si>
  <si>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</si>
  <si>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</si>
  <si>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</si>
  <si>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</si>
  <si>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</si>
  <si>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</si>
  <si>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</si>
  <si>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</si>
  <si>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</si>
  <si>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</si>
  <si>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</si>
  <si>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</si>
  <si>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</si>
  <si>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</si>
  <si>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</si>
  <si>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</si>
  <si>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</si>
  <si>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</si>
  <si>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</si>
  <si>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</si>
  <si>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</si>
  <si>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</si>
  <si>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</si>
  <si>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</si>
  <si>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</si>
  <si>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</si>
  <si>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</si>
  <si>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</si>
  <si>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</si>
  <si>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</si>
  <si>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</si>
  <si>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</si>
  <si>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</si>
  <si>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</si>
  <si>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</si>
  <si>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</si>
  <si>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</si>
  <si>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</si>
  <si>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</si>
  <si>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</si>
  <si>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</si>
  <si>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</si>
  <si>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</si>
  <si>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</si>
  <si>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</si>
  <si>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</si>
  <si>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</si>
  <si>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</si>
  <si>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</si>
  <si>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</si>
  <si>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</si>
  <si>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</si>
  <si>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</si>
  <si>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</si>
  <si>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</si>
  <si>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</si>
  <si>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</si>
  <si>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</si>
  <si>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</si>
  <si>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</si>
  <si>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</si>
  <si>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</si>
  <si>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</si>
  <si>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</si>
  <si>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</si>
  <si>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</si>
  <si>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</si>
  <si>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</si>
  <si>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</si>
  <si>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</si>
  <si>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</si>
  <si>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</si>
  <si>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</si>
  <si>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</si>
  <si>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</si>
  <si>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</si>
  <si>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</si>
  <si>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</si>
  <si>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</si>
  <si>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</si>
  <si>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</si>
  <si>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</si>
  <si>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</si>
  <si>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</si>
  <si>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</si>
  <si>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</si>
  <si>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</si>
  <si>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</si>
  <si>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</si>
  <si>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</si>
  <si>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</si>
  <si>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</si>
  <si>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</si>
  <si>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</si>
  <si>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</si>
  <si>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</si>
  <si>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</si>
  <si>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</si>
  <si>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</si>
  <si>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</si>
  <si>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</si>
  <si>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</si>
  <si>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</si>
  <si>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</si>
  <si>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</si>
  <si>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</si>
  <si>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</si>
  <si>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</si>
  <si>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</si>
  <si>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</si>
  <si>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</si>
  <si>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</si>
  <si>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</si>
  <si>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</si>
  <si>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</si>
  <si>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</si>
  <si>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</si>
  <si>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</si>
  <si>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</si>
  <si>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</si>
  <si>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</si>
  <si>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</si>
  <si>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</si>
  <si>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</si>
  <si>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</si>
  <si>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</si>
  <si>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</si>
  <si>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</si>
  <si>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</si>
  <si>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</si>
  <si>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</si>
  <si>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</si>
  <si>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</si>
  <si>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</si>
  <si>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</si>
  <si>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</si>
  <si>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</si>
  <si>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</si>
  <si>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</si>
  <si>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</si>
  <si>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</si>
  <si>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</si>
  <si>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</si>
  <si>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</si>
  <si>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</si>
  <si>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</si>
  <si>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</si>
  <si>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</si>
  <si>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</si>
  <si>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</si>
  <si>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</si>
  <si>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</si>
  <si>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</si>
  <si>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</si>
  <si>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</si>
  <si>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</si>
  <si>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</si>
  <si>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</si>
  <si>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</si>
  <si>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</si>
  <si>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</si>
  <si>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</si>
  <si>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</si>
  <si>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</si>
  <si>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</si>
  <si>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</si>
  <si>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</si>
  <si>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</si>
  <si>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</si>
  <si>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</si>
  <si>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</si>
  <si>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</si>
  <si>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</si>
  <si>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</si>
  <si>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</si>
  <si>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</si>
  <si>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</si>
  <si>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</si>
  <si>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</si>
  <si>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</si>
  <si>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</si>
  <si>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</si>
  <si>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</si>
  <si>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</si>
  <si>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</si>
  <si>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</si>
  <si>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</si>
  <si>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</si>
  <si>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</si>
  <si>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</si>
  <si>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</si>
  <si>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</si>
  <si>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</si>
  <si>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</si>
  <si>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</si>
  <si>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</si>
  <si>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</si>
  <si>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</si>
  <si>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</si>
  <si>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</si>
  <si>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</si>
  <si>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</si>
  <si>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</si>
  <si>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</si>
  <si>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</si>
  <si>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</si>
  <si>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</si>
  <si>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</si>
  <si>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</si>
  <si>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</si>
  <si>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</si>
  <si>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</si>
  <si>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</si>
  <si>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</si>
  <si>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</si>
  <si>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</si>
  <si>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</si>
  <si>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</si>
  <si>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</si>
  <si>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</si>
  <si>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</si>
  <si>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</si>
  <si>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</si>
  <si>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</si>
  <si>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</si>
  <si>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</si>
  <si>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</si>
  <si>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</si>
  <si>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</si>
  <si>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</si>
  <si>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</si>
  <si>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</si>
  <si>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</si>
  <si>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</si>
  <si>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</si>
  <si>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</si>
  <si>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</si>
  <si>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</si>
  <si>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</si>
  <si>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</si>
  <si>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</si>
  <si>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</si>
  <si>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</si>
  <si>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</si>
  <si>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</si>
  <si>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</si>
  <si>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</si>
  <si>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</si>
  <si>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</si>
  <si>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</si>
  <si>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</si>
  <si>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</si>
  <si>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</si>
  <si>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</si>
  <si>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</si>
  <si>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</si>
  <si>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</si>
  <si>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</si>
  <si>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</si>
  <si>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</si>
  <si>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</si>
  <si>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</si>
  <si>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</si>
  <si>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</si>
  <si>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</si>
  <si>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</si>
  <si>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</si>
  <si>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</si>
  <si>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</si>
  <si>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</si>
  <si>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</si>
  <si>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</si>
  <si>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</si>
  <si>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</si>
  <si>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</si>
  <si>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</si>
  <si>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</si>
  <si>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</si>
  <si>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</si>
  <si>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</si>
  <si>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</si>
  <si>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</si>
  <si>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</si>
  <si>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</si>
  <si>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</si>
  <si>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</si>
  <si>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</si>
  <si>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</si>
  <si>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</si>
  <si>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</si>
  <si>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</si>
  <si>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</si>
  <si>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</si>
  <si>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</si>
  <si>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</si>
  <si>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</si>
  <si>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</si>
  <si>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</si>
  <si>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</si>
  <si>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</si>
  <si>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</si>
  <si>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</si>
  <si>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</si>
  <si>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</si>
  <si>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</si>
  <si>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</si>
  <si>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</si>
  <si>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</si>
  <si>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</si>
  <si>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</si>
  <si>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</si>
  <si>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</si>
  <si>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</si>
  <si>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</si>
  <si>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</si>
  <si>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</si>
  <si>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</si>
  <si>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</si>
  <si>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</si>
  <si>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</si>
  <si>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</si>
  <si>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</si>
  <si>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</si>
  <si>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</si>
  <si>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</si>
  <si>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</si>
  <si>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</si>
  <si>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</si>
  <si>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</si>
  <si>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</si>
  <si>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</si>
  <si>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</si>
  <si>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</si>
  <si>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</si>
  <si>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</si>
  <si>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</si>
  <si>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</si>
  <si>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</si>
  <si>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</si>
  <si>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</si>
  <si>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</si>
  <si>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</si>
  <si>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</si>
  <si>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</si>
  <si>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</si>
  <si>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</si>
  <si>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</si>
  <si>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</si>
  <si>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</si>
  <si>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</si>
  <si>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</si>
  <si>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</si>
  <si>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</si>
  <si>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</si>
  <si>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</si>
  <si>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</si>
  <si>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</si>
  <si>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</si>
  <si>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</si>
  <si>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</si>
  <si>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</si>
  <si>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</si>
  <si>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</si>
  <si>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</si>
  <si>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</si>
  <si>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</si>
  <si>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</si>
  <si>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</si>
  <si>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</si>
  <si>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</si>
  <si>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</si>
  <si>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</si>
  <si>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</si>
  <si>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</si>
  <si>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</si>
  <si>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</si>
  <si>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</si>
  <si>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</si>
  <si>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</si>
  <si>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</si>
  <si>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</si>
  <si>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</si>
  <si>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</si>
  <si>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</si>
  <si>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</si>
  <si>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</si>
  <si>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</si>
  <si>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</si>
  <si>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</si>
  <si>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</si>
  <si>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</si>
  <si>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</si>
  <si>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</si>
  <si>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</si>
  <si>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</si>
  <si>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</si>
  <si>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</si>
  <si>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</si>
  <si>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</si>
  <si>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</si>
  <si>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</si>
  <si>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</si>
  <si>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</si>
  <si>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</si>
  <si>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</si>
  <si>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</si>
  <si>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</si>
  <si>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</si>
  <si>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</si>
  <si>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</si>
  <si>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</si>
  <si>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</si>
  <si>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</si>
  <si>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</si>
  <si>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</si>
  <si>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</si>
  <si>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</si>
  <si>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</si>
  <si>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</si>
  <si>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</si>
  <si>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</si>
  <si>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</si>
  <si>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</si>
  <si>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</si>
  <si>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</si>
  <si>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</si>
  <si>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</si>
  <si>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</si>
  <si>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</si>
  <si>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</si>
  <si>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</si>
  <si>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</si>
  <si>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</si>
  <si>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</si>
  <si>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</si>
  <si>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</si>
  <si>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</si>
  <si>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</si>
  <si>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</si>
  <si>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</si>
  <si>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</si>
  <si>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</si>
  <si>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</si>
  <si>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</si>
  <si>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</si>
  <si>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</si>
  <si>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</si>
  <si>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</si>
  <si>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</si>
  <si>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</si>
  <si>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</si>
  <si>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</si>
  <si>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</si>
  <si>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</si>
  <si>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</si>
  <si>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</si>
  <si>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</si>
  <si>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</si>
  <si>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</si>
  <si>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</si>
  <si>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</si>
  <si>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</si>
  <si>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</si>
  <si>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</si>
  <si>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</si>
  <si>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</si>
  <si>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</si>
  <si>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</si>
  <si>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</si>
  <si>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</si>
  <si>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</si>
  <si>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</si>
  <si>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</si>
  <si>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</si>
  <si>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</si>
  <si>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</si>
  <si>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</si>
  <si>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</si>
  <si>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</si>
  <si>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</si>
  <si>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</si>
  <si>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</si>
  <si>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</si>
  <si>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</si>
  <si>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</si>
  <si>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</si>
  <si>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</si>
  <si>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</si>
  <si>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</si>
  <si>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</si>
  <si>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</si>
  <si>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</si>
  <si>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</si>
  <si>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</si>
  <si>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</si>
  <si>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</si>
  <si>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</si>
  <si>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</si>
  <si>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</si>
  <si>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</si>
  <si>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</si>
  <si>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</si>
  <si>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</si>
  <si>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</si>
  <si>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</si>
  <si>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</si>
  <si>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</si>
  <si>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</si>
  <si>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</si>
  <si>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</si>
  <si>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</si>
  <si>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</si>
  <si>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</si>
  <si>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</si>
  <si>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</si>
  <si>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</si>
  <si>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</si>
  <si>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</si>
  <si>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</si>
  <si>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</si>
  <si>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</si>
  <si>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</si>
  <si>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</si>
  <si>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</si>
  <si>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</si>
  <si>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</si>
  <si>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</si>
  <si>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</si>
  <si>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</si>
  <si>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</si>
  <si>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</si>
  <si>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</si>
  <si>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</si>
  <si>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</si>
  <si>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</si>
  <si>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</si>
  <si>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</si>
  <si>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</si>
  <si>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</si>
  <si>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</si>
  <si>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</si>
  <si>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</si>
  <si>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</si>
  <si>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</si>
  <si>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</si>
  <si>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</si>
  <si>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</si>
  <si>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</si>
  <si>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</si>
  <si>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</si>
  <si>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</si>
  <si>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</si>
  <si>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</si>
  <si>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</si>
  <si>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</si>
  <si>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</si>
  <si>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</si>
  <si>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</si>
  <si>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</si>
  <si>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</si>
  <si>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</si>
  <si>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</si>
  <si>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</si>
  <si>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</si>
  <si>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</si>
  <si>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</si>
  <si>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</si>
  <si>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</si>
  <si>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</si>
  <si>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</si>
  <si>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</si>
  <si>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</si>
  <si>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</si>
  <si>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</si>
  <si>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</si>
  <si>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</si>
  <si>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</si>
  <si>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</si>
  <si>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</si>
  <si>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</si>
  <si>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</si>
  <si>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</si>
  <si>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</si>
  <si>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</si>
  <si>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</si>
  <si>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</si>
  <si>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</si>
  <si>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</si>
  <si>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</si>
  <si>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</si>
  <si>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</si>
  <si>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</si>
  <si>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</si>
  <si>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</si>
  <si>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</si>
  <si>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</si>
  <si>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</si>
  <si>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</si>
  <si>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</si>
  <si>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</si>
  <si>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</si>
  <si>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</si>
  <si>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</si>
  <si>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</si>
  <si>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</si>
  <si>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</si>
  <si>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</si>
  <si>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</si>
  <si>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</si>
  <si>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</si>
  <si>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</si>
  <si>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</si>
  <si>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</si>
  <si>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</si>
  <si>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</si>
  <si>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</si>
  <si>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</si>
  <si>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</si>
  <si>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</si>
  <si>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</si>
  <si>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</si>
  <si>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</si>
  <si>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</si>
  <si>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</si>
  <si>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</si>
  <si>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</si>
  <si>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</si>
  <si>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</si>
  <si>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</si>
  <si>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</si>
  <si>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</si>
  <si>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</si>
  <si>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</si>
  <si>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</si>
  <si>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</si>
  <si>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</si>
  <si>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</si>
  <si>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</si>
  <si>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</si>
  <si>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</si>
  <si>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</si>
  <si>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</si>
  <si>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</si>
  <si>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</si>
  <si>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</si>
  <si>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</si>
  <si>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</si>
  <si>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</si>
  <si>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</si>
  <si>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</si>
  <si>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</si>
  <si>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</si>
  <si>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</si>
  <si>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</si>
  <si>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</si>
  <si>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</si>
  <si>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</si>
  <si>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</si>
  <si>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</si>
  <si>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</si>
  <si>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</si>
  <si>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</si>
  <si>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</si>
  <si>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</si>
  <si>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</si>
  <si>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</si>
  <si>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</si>
  <si>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</si>
  <si>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</si>
  <si>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</si>
  <si>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</si>
  <si>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</si>
  <si>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</si>
  <si>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</si>
  <si>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</si>
  <si>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</si>
  <si>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</si>
  <si>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</si>
  <si>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</si>
  <si>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</si>
  <si>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</si>
  <si>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</si>
  <si>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</si>
  <si>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</si>
  <si>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</si>
  <si>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</si>
  <si>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</si>
  <si>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</si>
  <si>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</si>
  <si>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</si>
  <si>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</si>
  <si>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</si>
  <si>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</si>
  <si>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</si>
  <si>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</si>
  <si>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</si>
  <si>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</si>
  <si>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</si>
  <si>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</si>
  <si>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</si>
  <si>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</si>
  <si>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</si>
  <si>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</si>
  <si>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</si>
  <si>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</si>
  <si>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</si>
  <si>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</si>
  <si>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</si>
  <si>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</si>
  <si>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</si>
  <si>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</si>
  <si>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</si>
  <si>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</si>
  <si>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</si>
  <si>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</si>
  <si>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</si>
  <si>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</si>
  <si>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</si>
  <si>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</si>
  <si>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</si>
  <si>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</si>
  <si>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</si>
  <si>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</si>
  <si>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</si>
  <si>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</si>
  <si>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</si>
  <si>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</si>
  <si>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</si>
  <si>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</si>
  <si>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</si>
  <si>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</si>
  <si>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</si>
  <si>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</si>
  <si>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</si>
  <si>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</si>
  <si>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</si>
  <si>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</si>
  <si>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</si>
  <si>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</si>
  <si>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</si>
  <si>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</si>
  <si>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</si>
  <si>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</si>
  <si>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</si>
  <si>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</si>
  <si>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</si>
  <si>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</si>
  <si>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</si>
  <si>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</si>
  <si>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</si>
  <si>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</si>
  <si>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</si>
  <si>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</si>
  <si>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</si>
  <si>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</si>
  <si>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</si>
  <si>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</si>
  <si>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</si>
  <si>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</si>
  <si>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</si>
  <si>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</si>
  <si>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</si>
  <si>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</si>
  <si>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</si>
  <si>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</si>
  <si>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</si>
  <si>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</si>
  <si>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</si>
  <si>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</si>
  <si>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</si>
  <si>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</si>
  <si>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</si>
  <si>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</si>
  <si>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</si>
  <si>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</si>
  <si>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</si>
  <si>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</si>
  <si>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</si>
  <si>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</si>
  <si>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</si>
  <si>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</si>
  <si>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</si>
  <si>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</si>
  <si>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</si>
  <si>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</si>
  <si>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</si>
  <si>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</si>
  <si>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</si>
  <si>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</si>
  <si>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</si>
  <si>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</si>
  <si>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</si>
  <si>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</si>
  <si>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</si>
  <si>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</si>
  <si>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</si>
  <si>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</si>
  <si>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</si>
  <si>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</si>
  <si>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</si>
  <si>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</si>
  <si>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</si>
  <si>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</si>
  <si>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</si>
  <si>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</si>
  <si>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</si>
  <si>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</si>
  <si>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</si>
  <si>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</si>
  <si>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</si>
  <si>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</si>
  <si>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</si>
  <si>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</si>
  <si>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</si>
  <si>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</si>
  <si>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</si>
  <si>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</si>
  <si>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</si>
  <si>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</si>
  <si>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</si>
  <si>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</si>
  <si>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</si>
  <si>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</si>
  <si>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</si>
  <si>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</si>
  <si>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</si>
  <si>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</si>
  <si>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</si>
  <si>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</si>
  <si>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</si>
  <si>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</si>
  <si>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</si>
  <si>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</si>
  <si>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</si>
  <si>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</si>
  <si>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</si>
  <si>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</si>
  <si>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</si>
  <si>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</si>
  <si>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</si>
  <si>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</si>
  <si>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</si>
  <si>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</si>
  <si>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</si>
  <si>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</si>
  <si>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</si>
  <si>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</si>
  <si>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</si>
  <si>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</si>
  <si>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</si>
  <si>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</si>
  <si>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</si>
  <si>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</si>
  <si>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</si>
  <si>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</si>
  <si>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</si>
  <si>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</si>
  <si>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</si>
  <si>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</si>
  <si>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</si>
  <si>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</si>
  <si>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</si>
  <si>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</si>
  <si>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</si>
  <si>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</si>
  <si>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</si>
  <si>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</si>
  <si>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</si>
  <si>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</si>
  <si>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</si>
  <si>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</si>
  <si>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</si>
  <si>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</si>
  <si>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</si>
  <si>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</si>
  <si>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</si>
  <si>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</si>
  <si>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</si>
  <si>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</si>
  <si>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</si>
  <si>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</si>
  <si>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</si>
  <si>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</si>
  <si>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</si>
  <si>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</si>
  <si>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</si>
  <si>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</si>
  <si>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</si>
  <si>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</si>
  <si>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</si>
  <si>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</si>
  <si>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</si>
  <si>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</si>
  <si>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</si>
  <si>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</si>
  <si>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</si>
  <si>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</si>
  <si>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</si>
  <si>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</si>
  <si>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</si>
  <si>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</si>
  <si>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</si>
  <si>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</si>
  <si>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</si>
  <si>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</si>
  <si>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</si>
  <si>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</si>
  <si>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</si>
  <si>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</si>
  <si>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</si>
  <si>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</si>
  <si>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</si>
  <si>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</si>
  <si>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</si>
  <si>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</si>
  <si>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</si>
  <si>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</si>
  <si>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</si>
  <si>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</si>
  <si>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</si>
  <si>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</si>
  <si>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</si>
  <si>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</si>
  <si>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</si>
  <si>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</si>
  <si>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</si>
  <si>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</si>
  <si>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</si>
  <si>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</si>
  <si>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</si>
  <si>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</si>
  <si>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</si>
  <si>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</si>
  <si>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</si>
  <si>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</si>
  <si>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</si>
  <si>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</si>
  <si>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</si>
  <si>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</si>
  <si>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</si>
  <si>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</si>
  <si>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</si>
  <si>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</si>
  <si>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</si>
  <si>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</si>
  <si>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</si>
  <si>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</si>
  <si>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</si>
  <si>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</si>
  <si>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</si>
  <si>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</si>
  <si>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</si>
  <si>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</si>
  <si>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</si>
  <si>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</si>
  <si>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</si>
  <si>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</si>
  <si>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</si>
  <si>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</si>
  <si>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</si>
  <si>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</si>
  <si>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</si>
  <si>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</si>
  <si>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</si>
  <si>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</si>
  <si>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</si>
  <si>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</si>
  <si>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</si>
  <si>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</si>
  <si>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</si>
  <si>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</si>
  <si>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</si>
  <si>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</si>
  <si>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</si>
  <si>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</si>
  <si>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</si>
  <si>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</si>
  <si>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</si>
  <si>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</si>
  <si>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</si>
  <si>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</si>
  <si>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</si>
  <si>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</si>
  <si>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</si>
  <si>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</si>
  <si>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</si>
  <si>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</si>
  <si>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</si>
  <si>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</si>
  <si>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</si>
  <si>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</si>
  <si>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</si>
  <si>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</si>
  <si>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</si>
  <si>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</si>
  <si>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</si>
  <si>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</si>
  <si>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</si>
  <si>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</si>
  <si>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</si>
  <si>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</si>
  <si>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</si>
  <si>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</si>
  <si>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</si>
  <si>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</si>
  <si>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</si>
  <si>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</si>
  <si>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</si>
  <si>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</si>
  <si>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</si>
  <si>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</si>
  <si>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</si>
  <si>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</si>
  <si>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</si>
  <si>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</si>
  <si>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</si>
  <si>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</si>
  <si>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</si>
  <si>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</si>
  <si>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</si>
  <si>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</si>
  <si>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</si>
  <si>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</si>
  <si>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</si>
  <si>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</si>
  <si>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</si>
  <si>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</si>
  <si>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</si>
  <si>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</si>
  <si>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</si>
  <si>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</si>
  <si>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</si>
  <si>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</si>
  <si>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</si>
  <si>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</si>
  <si>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</si>
  <si>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</si>
  <si>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</si>
  <si>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</si>
  <si>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</si>
  <si>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</si>
  <si>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</si>
  <si>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</si>
  <si>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</si>
  <si>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</si>
  <si>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</si>
  <si>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</si>
  <si>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</si>
  <si>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</si>
  <si>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</si>
  <si>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</si>
  <si>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</si>
  <si>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</si>
  <si>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</si>
  <si>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</si>
  <si>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</si>
  <si>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</si>
  <si>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</si>
  <si>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</si>
  <si>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</si>
  <si>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</si>
  <si>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</si>
  <si>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</si>
  <si>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</si>
  <si>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</si>
  <si>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</si>
  <si>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</si>
  <si>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</si>
  <si>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</si>
  <si>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</si>
  <si>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</si>
  <si>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</si>
  <si>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</si>
  <si>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</si>
  <si>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</si>
  <si>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</si>
  <si>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</si>
  <si>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</si>
  <si>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</si>
  <si>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</si>
  <si>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</si>
  <si>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</si>
  <si>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</si>
  <si>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</si>
  <si>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</si>
  <si>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</si>
  <si>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</si>
  <si>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</si>
  <si>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</si>
  <si>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</si>
  <si>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</si>
  <si>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</si>
  <si>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</si>
  <si>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</si>
  <si>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</si>
  <si>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</si>
  <si>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</si>
  <si>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</si>
  <si>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</si>
  <si>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</si>
  <si>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</si>
  <si>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</si>
  <si>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</si>
  <si>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</si>
  <si>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</si>
  <si>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</si>
  <si>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</si>
  <si>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</si>
  <si>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</si>
  <si>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</si>
  <si>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</si>
  <si>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</si>
  <si>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</si>
  <si>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</si>
  <si>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</si>
  <si>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</si>
  <si>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</si>
  <si>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</si>
  <si>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</si>
  <si>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</si>
  <si>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</si>
  <si>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</si>
  <si>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</si>
  <si>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</si>
  <si>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</si>
  <si>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</si>
  <si>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</si>
  <si>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</si>
  <si>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</si>
  <si>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</si>
  <si>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</si>
  <si>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</si>
  <si>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</si>
  <si>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</si>
  <si>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</si>
  <si>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</si>
  <si>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</si>
  <si>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</si>
  <si>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</si>
  <si>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</si>
  <si>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</si>
  <si>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</si>
  <si>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</si>
  <si>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</si>
  <si>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</si>
  <si>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</si>
  <si>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</si>
  <si>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</si>
  <si>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</si>
  <si>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</si>
  <si>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</si>
  <si>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</si>
  <si>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</si>
  <si>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</si>
  <si>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</si>
  <si>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</si>
  <si>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</si>
  <si>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</si>
  <si>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</si>
  <si>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</si>
  <si>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</si>
  <si>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</si>
  <si>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</si>
  <si>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</si>
  <si>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</si>
  <si>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</si>
  <si>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</si>
  <si>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</si>
  <si>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</si>
  <si>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</si>
  <si>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</si>
  <si>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</si>
  <si>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</si>
  <si>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</si>
  <si>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</si>
  <si>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</si>
  <si>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</si>
  <si>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</si>
  <si>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</si>
  <si>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</si>
  <si>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</si>
  <si>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</si>
  <si>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</si>
  <si>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</si>
  <si>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</si>
  <si>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</si>
  <si>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</si>
  <si>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</si>
  <si>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</si>
  <si>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</si>
  <si>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</si>
  <si>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</si>
  <si>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</si>
  <si>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</si>
  <si>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</si>
  <si>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</si>
  <si>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</si>
  <si>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</si>
  <si>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</si>
  <si>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</si>
  <si>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</si>
  <si>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</si>
  <si>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</si>
  <si>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</si>
  <si>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</si>
  <si>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</si>
  <si>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</si>
  <si>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</si>
  <si>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</si>
  <si>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</si>
  <si>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</si>
  <si>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</si>
  <si>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</si>
  <si>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</si>
  <si>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</si>
  <si>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</si>
  <si>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</si>
  <si>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</si>
  <si>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</si>
  <si>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</si>
  <si>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</si>
  <si>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</si>
  <si>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</si>
  <si>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</si>
  <si>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</si>
  <si>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</si>
  <si>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</si>
  <si>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</si>
  <si>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</si>
  <si>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</si>
  <si>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</si>
  <si>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</si>
  <si>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</si>
  <si>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</si>
  <si>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</si>
  <si>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</si>
  <si>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</si>
  <si>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</si>
  <si>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</si>
  <si>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</si>
  <si>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</si>
  <si>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</si>
  <si>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</si>
  <si>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</si>
  <si>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</si>
  <si>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</si>
  <si>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</si>
  <si>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</si>
  <si>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</si>
  <si>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</si>
  <si>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</si>
  <si>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</si>
  <si>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</si>
  <si>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</si>
  <si>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</si>
  <si>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</si>
  <si>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</si>
  <si>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</si>
  <si>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</si>
  <si>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</si>
  <si>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</si>
  <si>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</si>
  <si>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</si>
  <si>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</si>
  <si>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</si>
  <si>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</si>
  <si>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</si>
  <si>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</si>
  <si>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</si>
  <si>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</si>
  <si>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</si>
  <si>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</si>
  <si>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</si>
  <si>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</si>
  <si>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</si>
  <si>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</si>
  <si>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</si>
  <si>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</si>
  <si>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</si>
  <si>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</si>
  <si>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</si>
  <si>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</si>
  <si>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</si>
  <si>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</si>
  <si>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</si>
  <si>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</si>
  <si>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</si>
  <si>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</si>
  <si>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</si>
  <si>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</si>
  <si>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</si>
  <si>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</si>
  <si>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</si>
  <si>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</si>
  <si>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</si>
  <si>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</si>
  <si>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</si>
  <si>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</si>
  <si>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</si>
  <si>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</si>
  <si>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</si>
  <si>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</si>
  <si>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</si>
  <si>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</si>
  <si>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</si>
  <si>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</si>
  <si>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</si>
  <si>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</si>
  <si>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</si>
  <si>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</si>
  <si>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</si>
  <si>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</si>
  <si>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</si>
  <si>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</si>
  <si>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</si>
  <si>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</si>
  <si>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</si>
  <si>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</si>
  <si>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</si>
  <si>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</si>
  <si>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</si>
  <si>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</si>
  <si>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</si>
  <si>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</si>
  <si>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</si>
  <si>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</si>
  <si>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</si>
  <si>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</si>
  <si>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</si>
  <si>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</si>
  <si>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</si>
  <si>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</si>
  <si>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</si>
  <si>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</si>
  <si>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</si>
  <si>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</si>
  <si>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</si>
  <si>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</si>
  <si>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</si>
  <si>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</si>
  <si>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</si>
  <si>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</si>
  <si>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</si>
  <si>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</si>
  <si>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</si>
  <si>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</si>
  <si>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</si>
  <si>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</si>
  <si>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</si>
  <si>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</si>
  <si>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</si>
  <si>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</si>
  <si>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</si>
  <si>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</si>
  <si>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</si>
  <si>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</si>
  <si>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</si>
  <si>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</si>
  <si>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</si>
  <si>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</si>
  <si>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</si>
  <si>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</si>
  <si>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</si>
  <si>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</si>
  <si>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</si>
  <si>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</si>
  <si>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</si>
  <si>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</si>
  <si>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</si>
  <si>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</si>
  <si>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</si>
  <si>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</si>
  <si>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</si>
  <si>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</si>
  <si>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</si>
  <si>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</si>
  <si>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</si>
  <si>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</si>
  <si>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</si>
  <si>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</si>
  <si>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</si>
  <si>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</si>
  <si>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</si>
  <si>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</si>
  <si>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</si>
  <si>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</si>
  <si>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</si>
  <si>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</si>
  <si>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</si>
  <si>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</si>
  <si>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</si>
  <si>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</si>
  <si>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</si>
  <si>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</si>
  <si>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</si>
  <si>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</si>
  <si>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</si>
  <si>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</si>
  <si>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</si>
  <si>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</si>
  <si>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</si>
  <si>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</si>
  <si>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</si>
  <si>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</si>
  <si>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</si>
  <si>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</si>
  <si>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</si>
  <si>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</si>
  <si>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</si>
  <si>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</si>
  <si>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</si>
  <si>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</si>
  <si>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</si>
  <si>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</si>
  <si>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</si>
  <si>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</si>
  <si>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</si>
  <si>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</si>
  <si>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</si>
  <si>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</si>
  <si>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</si>
  <si>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</si>
  <si>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</si>
  <si>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</si>
  <si>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</si>
  <si>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</si>
  <si>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</si>
  <si>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</si>
  <si>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</si>
  <si>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</si>
  <si>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</si>
  <si>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</si>
  <si>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</si>
  <si>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</si>
  <si>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</si>
  <si>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</si>
  <si>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</si>
  <si>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</si>
  <si>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</si>
  <si>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</si>
  <si>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</si>
  <si>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</si>
  <si>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</si>
  <si>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</si>
  <si>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</si>
  <si>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</si>
  <si>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</si>
  <si>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</si>
  <si>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</si>
  <si>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</si>
  <si>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</si>
  <si>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</si>
  <si>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</si>
  <si>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</si>
  <si>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</si>
  <si>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</si>
  <si>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</si>
  <si>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</si>
  <si>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</si>
  <si>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</si>
  <si>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</si>
  <si>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</si>
  <si>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</si>
  <si>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</si>
  <si>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</si>
  <si>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</si>
  <si>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</si>
  <si>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</si>
  <si>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</si>
  <si>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</si>
  <si>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</si>
  <si>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</si>
  <si>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</si>
  <si>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</si>
  <si>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</si>
  <si>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</si>
  <si>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</si>
  <si>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</si>
  <si>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</si>
  <si>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</si>
  <si>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</si>
  <si>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</si>
  <si>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</si>
  <si>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</si>
  <si>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</si>
  <si>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</si>
  <si>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</si>
  <si>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</si>
  <si>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</si>
  <si>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</si>
  <si>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</si>
  <si>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</si>
  <si>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</si>
  <si>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</si>
  <si>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</si>
  <si>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</si>
  <si>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</si>
  <si>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</si>
  <si>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</si>
  <si>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</si>
  <si>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</si>
  <si>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</si>
  <si>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</si>
  <si>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</si>
  <si>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</si>
  <si>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</si>
  <si>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</si>
  <si>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</si>
  <si>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</si>
  <si>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</si>
  <si>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</si>
  <si>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</si>
  <si>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</si>
  <si>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</si>
  <si>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</si>
  <si>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</si>
  <si>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</si>
  <si>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</si>
  <si>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</si>
  <si>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</si>
  <si>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</si>
  <si>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</si>
  <si>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</si>
  <si>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</si>
  <si>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</si>
  <si>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</si>
  <si>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</si>
  <si>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</si>
  <si>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</si>
  <si>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</si>
  <si>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</si>
  <si>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</si>
  <si>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</si>
  <si>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</si>
  <si>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</si>
  <si>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</si>
  <si>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</si>
  <si>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</si>
  <si>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</si>
  <si>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</si>
  <si>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</si>
  <si>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</si>
  <si>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</si>
  <si>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</si>
  <si>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</si>
  <si>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</si>
  <si>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</si>
  <si>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</si>
  <si>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</si>
  <si>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</si>
  <si>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</si>
  <si>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</si>
  <si>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</si>
  <si>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</si>
  <si>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</si>
  <si>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</si>
  <si>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</si>
  <si>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</si>
  <si>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</si>
  <si>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</si>
  <si>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</si>
  <si>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</si>
  <si>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</si>
  <si>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</si>
  <si>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</si>
  <si>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</si>
  <si>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</si>
  <si>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</si>
  <si>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</si>
  <si>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</si>
  <si>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</si>
  <si>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</si>
  <si>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</si>
  <si>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</si>
  <si>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</si>
  <si>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</si>
  <si>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</si>
  <si>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</si>
  <si>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</si>
  <si>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</si>
  <si>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</si>
  <si>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</si>
  <si>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</si>
  <si>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</si>
  <si>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</si>
  <si>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</si>
  <si>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</si>
  <si>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</si>
  <si>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</si>
  <si>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</si>
  <si>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</si>
  <si>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</si>
  <si>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</si>
  <si>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</si>
  <si>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</si>
  <si>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</si>
  <si>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</si>
  <si>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</si>
  <si>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</si>
  <si>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</si>
  <si>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</si>
  <si>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</si>
  <si>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</si>
  <si>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</si>
  <si>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</si>
  <si>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</si>
  <si>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</si>
  <si>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</si>
  <si>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</si>
  <si>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</si>
  <si>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</si>
  <si>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</si>
  <si>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</si>
  <si>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</si>
  <si>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</si>
  <si>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</si>
  <si>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</si>
  <si>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</si>
  <si>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</si>
  <si>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</si>
  <si>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</si>
  <si>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</si>
  <si>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</si>
  <si>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</si>
  <si>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</si>
  <si>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</si>
  <si>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</si>
  <si>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</si>
  <si>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</si>
  <si>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</si>
  <si>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</si>
  <si>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</si>
  <si>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</si>
  <si>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</si>
  <si>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</si>
  <si>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</si>
  <si>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</si>
  <si>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</si>
  <si>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</si>
  <si>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</si>
  <si>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</si>
  <si>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</si>
  <si>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</si>
  <si>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</si>
  <si>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</si>
  <si>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</si>
  <si>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</si>
  <si>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</si>
  <si>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</si>
  <si>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</si>
  <si>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</si>
  <si>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</si>
  <si>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</si>
  <si>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</si>
  <si>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</si>
  <si>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</si>
  <si>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</si>
  <si>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</si>
  <si>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</si>
  <si>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</si>
  <si>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</si>
  <si>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</si>
  <si>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</si>
  <si>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</si>
  <si>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</si>
  <si>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</si>
  <si>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</si>
  <si>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</si>
  <si>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</si>
  <si>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</si>
  <si>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</si>
  <si>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</si>
  <si>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</si>
  <si>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</si>
  <si>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</si>
  <si>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</si>
  <si>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</si>
  <si>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</si>
  <si>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</si>
  <si>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</si>
  <si>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</si>
  <si>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</si>
  <si>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</si>
  <si>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</si>
  <si>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</si>
  <si>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</si>
  <si>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</si>
  <si>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</si>
  <si>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</si>
  <si>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</si>
  <si>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</si>
  <si>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</si>
  <si>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</si>
  <si>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</si>
  <si>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</si>
  <si>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</si>
  <si>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</si>
  <si>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</si>
  <si>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</si>
  <si>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</si>
  <si>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</si>
  <si>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</si>
  <si>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</si>
  <si>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</si>
  <si>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</si>
  <si>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</si>
  <si>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</si>
  <si>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</si>
  <si>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</si>
  <si>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</si>
  <si>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</si>
  <si>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</si>
  <si>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</si>
  <si>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</si>
  <si>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</si>
  <si>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</si>
  <si>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</si>
  <si>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</si>
  <si>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</si>
  <si>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</si>
  <si>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</si>
  <si>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</si>
  <si>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</si>
  <si>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</si>
  <si>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</si>
  <si>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</si>
  <si>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</si>
  <si>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</si>
  <si>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</si>
  <si>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</si>
  <si>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</si>
  <si>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</si>
  <si>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</si>
  <si>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</si>
  <si>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</si>
  <si>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</si>
  <si>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</si>
  <si>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</si>
  <si>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</si>
  <si>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</si>
  <si>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</si>
  <si>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</si>
  <si>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</si>
  <si>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</si>
  <si>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</si>
  <si>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</si>
  <si>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</si>
  <si>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</si>
  <si>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</si>
  <si>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</si>
  <si>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</si>
  <si>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</si>
  <si>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</si>
  <si>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</si>
  <si>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</si>
  <si>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</si>
  <si>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</si>
  <si>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</si>
  <si>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</si>
  <si>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</si>
  <si>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</si>
  <si>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</si>
  <si>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</si>
  <si>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</si>
  <si>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</si>
  <si>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</si>
  <si>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</si>
  <si>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</si>
  <si>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</si>
  <si>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</si>
  <si>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</si>
  <si>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</si>
  <si>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</si>
  <si>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</si>
  <si>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</si>
  <si>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</si>
  <si>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</si>
  <si>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</si>
  <si>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</si>
  <si>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</si>
  <si>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</si>
  <si>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</si>
  <si>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</si>
  <si>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</si>
  <si>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</si>
  <si>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</si>
  <si>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</si>
  <si>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</si>
  <si>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</si>
  <si>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</si>
  <si>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</si>
  <si>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</si>
  <si>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</si>
  <si>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</si>
  <si>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</si>
  <si>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</si>
  <si>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</si>
  <si>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</si>
  <si>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</si>
  <si>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</si>
  <si>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</si>
  <si>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</si>
  <si>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</si>
  <si>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</si>
  <si>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</si>
  <si>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</si>
  <si>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</si>
  <si>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</si>
  <si>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</si>
  <si>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</si>
  <si>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</si>
  <si>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</si>
  <si>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</si>
  <si>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</si>
  <si>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</si>
  <si>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</si>
  <si>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</si>
  <si>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</si>
  <si>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</si>
  <si>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</si>
  <si>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</si>
  <si>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</si>
  <si>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</si>
  <si>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</si>
  <si>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</si>
  <si>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</si>
  <si>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</si>
  <si>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</si>
  <si>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</si>
  <si>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</si>
  <si>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</si>
  <si>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</si>
  <si>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</si>
  <si>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</si>
  <si>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</si>
  <si>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</si>
  <si>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</si>
  <si>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</si>
  <si>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</si>
  <si>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</si>
  <si>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</si>
  <si>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</si>
  <si>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</si>
  <si>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</si>
  <si>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</si>
  <si>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</si>
  <si>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</si>
  <si>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</si>
  <si>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</si>
  <si>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</si>
  <si>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</si>
  <si>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</si>
  <si>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</si>
  <si>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</si>
  <si>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</si>
  <si>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</si>
  <si>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</si>
  <si>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</si>
  <si>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</si>
  <si>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</si>
  <si>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</si>
  <si>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</si>
  <si>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</si>
  <si>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</si>
  <si>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</si>
  <si>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</si>
  <si>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</si>
  <si>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</si>
  <si>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</si>
  <si>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</si>
  <si>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</si>
  <si>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</si>
  <si>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</si>
  <si>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</si>
  <si>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</si>
  <si>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</si>
  <si>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</si>
  <si>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</si>
  <si>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</si>
  <si>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</si>
  <si>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</si>
  <si>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</si>
  <si>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</si>
  <si>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</si>
  <si>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</si>
  <si>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</si>
  <si>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</si>
  <si>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</si>
  <si>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</si>
  <si>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</si>
  <si>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</si>
  <si>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</si>
  <si>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</si>
  <si>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</si>
  <si>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</si>
  <si>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</si>
  <si>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</si>
  <si>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</si>
  <si>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</si>
  <si>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</si>
  <si>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</si>
  <si>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</si>
  <si>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</si>
  <si>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</si>
  <si>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</si>
  <si>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</si>
  <si>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</si>
  <si>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</si>
  <si>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</si>
  <si>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</si>
  <si>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</si>
  <si>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</si>
  <si>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</si>
  <si>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</si>
  <si>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</si>
  <si>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</si>
  <si>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</si>
  <si>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</si>
  <si>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</si>
  <si>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</si>
  <si>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</si>
  <si>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</si>
  <si>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</si>
  <si>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</si>
  <si>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</si>
  <si>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</si>
  <si>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</si>
  <si>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</si>
  <si>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</si>
  <si>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</si>
  <si>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</si>
  <si>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</si>
  <si>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</si>
  <si>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</si>
  <si>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</si>
  <si>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</si>
  <si>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</si>
  <si>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</si>
  <si>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</si>
  <si>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</si>
  <si>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</si>
  <si>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</si>
  <si>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</si>
  <si>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</si>
  <si>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</si>
  <si>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</si>
  <si>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</si>
  <si>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</si>
  <si>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</si>
  <si>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</si>
  <si>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</si>
  <si>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</si>
  <si>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</si>
  <si>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</si>
  <si>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</si>
  <si>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</si>
  <si>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</si>
  <si>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</si>
  <si>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</si>
  <si>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</si>
  <si>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</si>
  <si>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</si>
  <si>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</si>
  <si>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</si>
  <si>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</si>
  <si>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</si>
  <si>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</si>
  <si>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</si>
  <si>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</si>
  <si>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</si>
  <si>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</si>
  <si>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</si>
  <si>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</si>
  <si>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</si>
  <si>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</si>
  <si>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</si>
  <si>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</si>
  <si>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</si>
  <si>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</si>
  <si>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</si>
  <si>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</si>
  <si>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</si>
  <si>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</si>
  <si>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</si>
  <si>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</si>
  <si>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</si>
  <si>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</si>
  <si>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</si>
  <si>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</si>
  <si>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</si>
  <si>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</si>
  <si>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</si>
  <si>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</si>
  <si>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</si>
  <si>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</si>
  <si>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</si>
  <si>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</si>
  <si>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</si>
  <si>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</si>
  <si>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</si>
  <si>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</si>
  <si>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</si>
  <si>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</si>
  <si>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</si>
  <si>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</si>
  <si>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</si>
  <si>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</si>
  <si>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</si>
  <si>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</si>
  <si>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</si>
  <si>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</si>
  <si>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</si>
  <si>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</si>
  <si>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</si>
  <si>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</si>
  <si>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</si>
  <si>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</si>
  <si>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</si>
  <si>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</si>
  <si>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</si>
  <si>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</si>
  <si>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</si>
  <si>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</si>
  <si>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</si>
  <si>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</si>
  <si>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</si>
  <si>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</si>
  <si>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</si>
  <si>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</si>
  <si>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</si>
  <si>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</si>
  <si>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</si>
  <si>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</si>
  <si>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</si>
  <si>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</si>
  <si>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</si>
  <si>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</si>
  <si>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</si>
  <si>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</si>
  <si>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</si>
  <si>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</si>
  <si>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</si>
  <si>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</si>
  <si>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</si>
  <si>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</si>
  <si>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</si>
  <si>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</si>
  <si>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</si>
  <si>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</si>
  <si>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</si>
  <si>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</si>
  <si>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</si>
  <si>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</si>
  <si>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</si>
  <si>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</si>
  <si>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</si>
  <si>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</si>
  <si>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</si>
  <si>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</si>
  <si>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</si>
  <si>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</si>
  <si>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</si>
  <si>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</si>
  <si>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</si>
  <si>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</si>
  <si>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</si>
  <si>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</si>
  <si>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</si>
  <si>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</si>
  <si>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</si>
  <si>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</si>
  <si>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</si>
  <si>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</si>
  <si>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</si>
  <si>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</si>
  <si>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</si>
  <si>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</si>
  <si>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</si>
  <si>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</si>
  <si>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</si>
  <si>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</si>
  <si>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</si>
  <si>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</si>
  <si>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</si>
  <si>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</si>
  <si>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</si>
  <si>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</si>
  <si>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</si>
  <si>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</si>
  <si>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</si>
  <si>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</si>
  <si>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</si>
  <si>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</si>
  <si>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</si>
  <si>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</si>
  <si>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</si>
  <si>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</si>
  <si>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</si>
  <si>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</si>
  <si>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</si>
  <si>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</si>
  <si>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</si>
  <si>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</si>
  <si>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</si>
  <si>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</si>
  <si>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</si>
  <si>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</si>
  <si>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</si>
  <si>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</si>
  <si>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</si>
  <si>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</si>
  <si>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</si>
  <si>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</si>
  <si>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</si>
  <si>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</si>
  <si>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</si>
  <si>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</si>
  <si>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</si>
  <si>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</si>
  <si>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</si>
  <si>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</si>
  <si>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</si>
  <si>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</si>
  <si>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</si>
  <si>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</si>
  <si>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</si>
  <si>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</si>
  <si>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</si>
  <si>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</si>
  <si>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</si>
  <si>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</si>
  <si>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</si>
  <si>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</si>
  <si>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</si>
  <si>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</si>
  <si>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</si>
  <si>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</si>
  <si>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</si>
  <si>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</si>
  <si>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</si>
  <si>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</si>
  <si>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</si>
  <si>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</si>
  <si>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</si>
  <si>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</si>
  <si>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</si>
  <si>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</si>
  <si>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</si>
  <si>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</si>
  <si>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</si>
  <si>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</si>
  <si>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</si>
  <si>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</si>
  <si>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</si>
  <si>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</si>
  <si>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</si>
  <si>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</si>
  <si>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</si>
  <si>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</si>
  <si>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</si>
  <si>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</si>
  <si>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</si>
  <si>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</si>
  <si>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</si>
  <si>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</si>
  <si>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</si>
  <si>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</si>
  <si>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</si>
  <si>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</si>
  <si>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</si>
  <si>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</si>
  <si>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</si>
  <si>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</si>
  <si>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</si>
  <si>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</si>
  <si>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</si>
  <si>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</si>
  <si>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</si>
  <si>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</si>
  <si>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</si>
  <si>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</si>
  <si>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</si>
  <si>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</si>
  <si>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</si>
  <si>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</si>
  <si>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</si>
  <si>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</si>
  <si>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</si>
  <si>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</si>
  <si>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</si>
  <si>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</si>
  <si>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</si>
  <si>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</si>
  <si>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</si>
  <si>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</si>
  <si>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</si>
  <si>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</si>
  <si>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</si>
  <si>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</si>
  <si>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</si>
  <si>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</si>
  <si>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</si>
  <si>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</si>
  <si>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</si>
  <si>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</si>
  <si>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</si>
  <si>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</si>
  <si>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</si>
  <si>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</si>
  <si>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</si>
  <si>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</si>
  <si>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</si>
  <si>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</si>
  <si>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</si>
  <si>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</si>
  <si>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</si>
  <si>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</si>
  <si>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</si>
  <si>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</si>
  <si>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</si>
  <si>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</si>
  <si>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</si>
  <si>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</si>
  <si>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</si>
  <si>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</si>
  <si>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</si>
  <si>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</si>
  <si>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</si>
  <si>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</si>
  <si>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</si>
  <si>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</si>
  <si>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</si>
  <si>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</si>
  <si>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</si>
  <si>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</si>
  <si>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</si>
  <si>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</si>
  <si>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</si>
  <si>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</si>
  <si>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</si>
  <si>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</si>
  <si>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</si>
  <si>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</si>
  <si>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</si>
  <si>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</si>
  <si>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</si>
  <si>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</si>
  <si>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</si>
  <si>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</si>
  <si>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</si>
  <si>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</si>
  <si>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</si>
  <si>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</si>
  <si>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</si>
  <si>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</si>
  <si>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</si>
  <si>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</si>
  <si>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</si>
  <si>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</si>
  <si>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</si>
  <si>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</si>
  <si>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</si>
  <si>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</si>
  <si>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</si>
  <si>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</si>
  <si>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</si>
  <si>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</si>
  <si>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</si>
  <si>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</si>
  <si>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</si>
  <si>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</si>
  <si>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</si>
  <si>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</si>
  <si>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</si>
  <si>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</si>
  <si>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</si>
  <si>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</si>
  <si>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</si>
  <si>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</si>
  <si>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</si>
  <si>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</si>
  <si>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</si>
  <si>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</si>
  <si>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</si>
  <si>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</si>
  <si>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</si>
  <si>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</si>
  <si>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</si>
  <si>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</si>
  <si>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</si>
  <si>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</si>
  <si>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</si>
  <si>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</si>
  <si>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</si>
  <si>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</si>
  <si>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</si>
  <si>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</si>
  <si>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</si>
  <si>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</si>
  <si>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</si>
  <si>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</si>
  <si>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</si>
  <si>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</si>
  <si>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</si>
  <si>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</si>
  <si>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</si>
  <si>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</si>
  <si>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</si>
  <si>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</si>
  <si>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</si>
  <si>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</si>
  <si>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</si>
  <si>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</si>
  <si>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</si>
  <si>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</si>
  <si>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</si>
  <si>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</si>
  <si>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</si>
  <si>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</si>
  <si>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</si>
  <si>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</si>
  <si>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</si>
  <si>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</si>
  <si>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</si>
  <si>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</si>
  <si>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</si>
  <si>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</si>
  <si>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</si>
  <si>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</si>
  <si>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</si>
  <si>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</si>
  <si>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</si>
  <si>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</si>
  <si>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</si>
  <si>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</si>
  <si>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</si>
  <si>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</si>
  <si>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</si>
  <si>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</si>
  <si>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</si>
  <si>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</si>
  <si>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</si>
  <si>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</si>
  <si>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</si>
  <si>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</si>
  <si>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</si>
  <si>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</si>
  <si>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</si>
  <si>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</si>
  <si>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</si>
  <si>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</si>
  <si>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</si>
  <si>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</si>
  <si>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</si>
  <si>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</si>
  <si>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</si>
  <si>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</si>
  <si>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</si>
  <si>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</si>
  <si>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</si>
  <si>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</si>
  <si>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</si>
  <si>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</si>
  <si>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</si>
  <si>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</si>
  <si>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</si>
  <si>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</si>
  <si>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</si>
  <si>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</si>
  <si>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</si>
  <si>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</si>
  <si>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</si>
  <si>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</si>
  <si>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</si>
  <si>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</si>
  <si>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</si>
  <si>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</si>
  <si>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</si>
  <si>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</si>
  <si>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</si>
  <si>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</si>
  <si>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</si>
  <si>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</si>
  <si>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</si>
  <si>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</si>
  <si>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</si>
  <si>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</si>
  <si>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</si>
  <si>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</si>
  <si>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</si>
  <si>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</si>
  <si>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</si>
  <si>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</si>
  <si>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</si>
  <si>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</si>
  <si>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</si>
  <si>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</si>
  <si>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</si>
  <si>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</si>
  <si>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</si>
  <si>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</si>
  <si>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</si>
  <si>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</si>
  <si>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</si>
  <si>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</si>
  <si>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</si>
  <si>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</si>
  <si>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</si>
  <si>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</si>
  <si>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</si>
  <si>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</si>
  <si>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</si>
  <si>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</si>
  <si>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</si>
  <si>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</si>
  <si>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</si>
  <si>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</si>
  <si>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</si>
  <si>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</si>
  <si>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</si>
  <si>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</si>
  <si>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</si>
  <si>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</si>
  <si>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</si>
  <si>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</si>
  <si>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</si>
  <si>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</si>
  <si>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</si>
  <si>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</si>
  <si>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</si>
  <si>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</si>
  <si>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</si>
  <si>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</si>
  <si>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</si>
  <si>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</si>
  <si>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</si>
  <si>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</si>
  <si>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</si>
  <si>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</si>
  <si>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</si>
  <si>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</si>
  <si>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</si>
  <si>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</si>
  <si>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</si>
  <si>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</si>
  <si>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</si>
  <si>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</si>
  <si>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</si>
  <si>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</si>
  <si>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</si>
  <si>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</si>
  <si>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</si>
  <si>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</si>
  <si>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</si>
  <si>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</si>
  <si>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</si>
  <si>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</si>
  <si>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</si>
  <si>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</si>
  <si>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</si>
  <si>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</si>
  <si>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</si>
  <si>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</si>
  <si>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</si>
  <si>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</si>
  <si>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</si>
  <si>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</si>
  <si>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</si>
  <si>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</si>
  <si>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</si>
  <si>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</si>
  <si>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</si>
  <si>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</si>
  <si>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</si>
  <si>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</si>
  <si>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</si>
  <si>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</si>
  <si>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</si>
  <si>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</si>
  <si>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</si>
  <si>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</si>
  <si>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</si>
  <si>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</si>
  <si>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</si>
  <si>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</si>
  <si>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</si>
  <si>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</si>
  <si>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</si>
  <si>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</si>
  <si>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</si>
  <si>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</si>
  <si>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</si>
  <si>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</si>
  <si>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</si>
  <si>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</si>
  <si>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</si>
  <si>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</si>
  <si>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</si>
  <si>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</si>
  <si>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</si>
  <si>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</si>
  <si>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</si>
  <si>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</si>
  <si>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</si>
  <si>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</si>
  <si>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</si>
  <si>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</si>
  <si>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</si>
  <si>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</si>
  <si>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</si>
  <si>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</si>
  <si>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</si>
  <si>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</si>
  <si>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</si>
  <si>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</si>
  <si>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</si>
  <si>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</si>
  <si>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</si>
  <si>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</si>
  <si>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</si>
  <si>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</si>
  <si>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</si>
  <si>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</si>
  <si>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</si>
  <si>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</si>
  <si>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</si>
  <si>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</si>
  <si>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</si>
  <si>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</si>
  <si>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</si>
  <si>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</si>
  <si>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</si>
  <si>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</si>
  <si>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</si>
  <si>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</si>
  <si>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</si>
  <si>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</si>
  <si>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</si>
  <si>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</si>
  <si>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</si>
  <si>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</si>
  <si>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</si>
  <si>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</si>
  <si>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</si>
  <si>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</si>
  <si>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</si>
  <si>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</si>
  <si>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</si>
  <si>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</si>
  <si>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</si>
  <si>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</si>
  <si>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</si>
  <si>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</si>
  <si>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</si>
  <si>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</si>
  <si>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</si>
  <si>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</si>
  <si>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</si>
  <si>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</si>
  <si>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</si>
  <si>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</si>
  <si>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</si>
  <si>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</si>
  <si>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</si>
  <si>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</si>
  <si>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</si>
  <si>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</si>
  <si>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</si>
  <si>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</si>
  <si>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</si>
  <si>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</si>
  <si>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</si>
  <si>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</si>
  <si>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</si>
  <si>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</si>
  <si>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</si>
  <si>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</si>
  <si>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</si>
  <si>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</si>
  <si>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</si>
  <si>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</si>
  <si>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</si>
  <si>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</si>
  <si>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</si>
  <si>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</si>
  <si>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</si>
  <si>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</si>
  <si>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</si>
  <si>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</si>
  <si>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</si>
  <si>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</si>
  <si>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</si>
  <si>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</si>
  <si>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</si>
  <si>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</si>
  <si>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</si>
  <si>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</si>
  <si>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</si>
  <si>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</si>
  <si>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</si>
  <si>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</si>
  <si>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</si>
  <si>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</si>
  <si>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</si>
  <si>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</si>
  <si>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</si>
  <si>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</si>
  <si>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</si>
  <si>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</si>
  <si>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</si>
  <si>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</si>
  <si>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</si>
  <si>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</si>
  <si>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</si>
  <si>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</si>
  <si>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</si>
  <si>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</si>
  <si>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</si>
  <si>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</si>
  <si>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</si>
  <si>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</si>
  <si>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</si>
  <si>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</si>
  <si>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</si>
  <si>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</si>
  <si>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</si>
  <si>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</si>
  <si>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</si>
  <si>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</si>
  <si>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</si>
  <si>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</si>
  <si>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</si>
  <si>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</si>
  <si>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</si>
  <si>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</si>
  <si>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</si>
  <si>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</si>
  <si>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</si>
  <si>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</si>
  <si>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</si>
  <si>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</si>
  <si>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</si>
  <si>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</si>
  <si>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</si>
  <si>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</si>
  <si>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</si>
  <si>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</si>
  <si>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</si>
  <si>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</si>
  <si>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</si>
  <si>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</si>
  <si>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</si>
  <si>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</si>
  <si>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</si>
  <si>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</si>
  <si>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</si>
  <si>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</si>
  <si>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</si>
  <si>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</si>
  <si>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</si>
  <si>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</si>
  <si>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</si>
  <si>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</si>
  <si>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</si>
  <si>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</si>
  <si>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</si>
  <si>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</si>
  <si>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</si>
  <si>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</si>
  <si>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</si>
  <si>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</si>
  <si>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</si>
  <si>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</si>
  <si>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</si>
  <si>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</si>
  <si>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</si>
  <si>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</si>
  <si>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</si>
  <si>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</si>
  <si>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</si>
  <si>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</si>
  <si>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</si>
  <si>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</si>
  <si>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</si>
  <si>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</si>
  <si>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</si>
  <si>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</si>
  <si>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</si>
  <si>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</si>
  <si>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</si>
  <si>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</si>
  <si>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</si>
  <si>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</si>
  <si>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</si>
  <si>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</si>
  <si>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</si>
  <si>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</si>
  <si>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</si>
  <si>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</si>
  <si>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</si>
  <si>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</si>
  <si>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</si>
  <si>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</si>
  <si>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</si>
  <si>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</si>
  <si>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</si>
  <si>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</si>
  <si>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</si>
  <si>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</si>
  <si>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</si>
  <si>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</si>
  <si>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</si>
  <si>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</si>
  <si>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</si>
  <si>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</si>
  <si>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</si>
  <si>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</si>
  <si>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</si>
  <si>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</si>
  <si>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</si>
  <si>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</si>
  <si>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</si>
  <si>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</si>
  <si>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</si>
  <si>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</si>
  <si>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</si>
  <si>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</si>
  <si>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</si>
  <si>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</si>
  <si>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</si>
  <si>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</si>
  <si>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</si>
  <si>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</si>
  <si>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</si>
  <si>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</si>
  <si>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</si>
  <si>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</si>
  <si>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</si>
  <si>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</si>
  <si>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</si>
  <si>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</si>
  <si>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</si>
  <si>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</si>
  <si>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</si>
  <si>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</si>
  <si>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</si>
  <si>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</si>
  <si>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</si>
  <si>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</si>
  <si>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</si>
  <si>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</si>
  <si>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</si>
  <si>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</si>
  <si>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</si>
  <si>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</si>
  <si>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</si>
  <si>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</si>
  <si>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</si>
  <si>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</si>
  <si>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</si>
  <si>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</si>
  <si>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</si>
  <si>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</si>
  <si>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</si>
  <si>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</si>
  <si>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</si>
  <si>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</si>
  <si>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</si>
  <si>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</si>
  <si>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</si>
  <si>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</si>
  <si>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</si>
  <si>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</si>
  <si>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</si>
  <si>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</si>
  <si>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</si>
  <si>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</si>
  <si>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</si>
  <si>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</si>
  <si>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</si>
  <si>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</si>
  <si>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</si>
  <si>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</si>
  <si>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</si>
  <si>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</si>
  <si>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</si>
  <si>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</si>
  <si>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</si>
  <si>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</si>
  <si>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</si>
  <si>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</si>
  <si>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</si>
  <si>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</si>
  <si>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</si>
  <si>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</si>
  <si>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</si>
  <si>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</si>
  <si>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</si>
  <si>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</si>
  <si>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</si>
  <si>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</si>
  <si>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</si>
  <si>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</si>
  <si>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</si>
  <si>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</si>
  <si>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</si>
  <si>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</si>
  <si>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</si>
  <si>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</si>
  <si>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</si>
  <si>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</si>
  <si>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</si>
  <si>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</si>
  <si>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</si>
  <si>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</si>
  <si>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</si>
  <si>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</si>
  <si>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</si>
  <si>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</si>
  <si>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</si>
  <si>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</si>
  <si>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</si>
  <si>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</si>
  <si>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</si>
  <si>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</si>
  <si>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</si>
  <si>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</si>
  <si>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</si>
  <si>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</si>
  <si>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</si>
  <si>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</si>
  <si>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</si>
  <si>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</si>
  <si>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</si>
  <si>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</si>
  <si>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</si>
  <si>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</si>
  <si>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</si>
  <si>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</si>
  <si>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</si>
  <si>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</si>
  <si>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</si>
  <si>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</si>
  <si>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</si>
  <si>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</si>
  <si>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</si>
  <si>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</si>
  <si>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</si>
  <si>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</si>
  <si>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</si>
  <si>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</si>
  <si>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</si>
  <si>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</si>
  <si>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</si>
  <si>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</si>
  <si>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</si>
  <si>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</si>
  <si>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</si>
  <si>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</si>
  <si>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</si>
  <si>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</si>
  <si>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</si>
  <si>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</si>
  <si>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</si>
  <si>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</si>
  <si>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</si>
  <si>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</si>
  <si>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</si>
  <si>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</si>
  <si>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</si>
  <si>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</si>
  <si>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</si>
  <si>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</si>
  <si>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</si>
  <si>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</si>
  <si>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</si>
  <si>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</si>
  <si>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</si>
  <si>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</si>
  <si>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</si>
  <si>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</si>
  <si>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</si>
  <si>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</si>
  <si>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</si>
  <si>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</si>
  <si>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</si>
  <si>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</si>
  <si>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</si>
  <si>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</si>
  <si>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</si>
  <si>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</si>
  <si>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</si>
  <si>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</si>
  <si>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</si>
  <si>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</si>
  <si>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</si>
  <si>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</si>
  <si>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</si>
  <si>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</si>
  <si>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</si>
  <si>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</si>
  <si>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</si>
  <si>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</si>
  <si>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</si>
  <si>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</si>
  <si>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</si>
  <si>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</si>
  <si>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</si>
  <si>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</si>
  <si>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</si>
  <si>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</si>
  <si>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</si>
  <si>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</si>
  <si>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</si>
  <si>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</si>
  <si>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</si>
  <si>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</si>
  <si>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</si>
  <si>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</si>
  <si>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</si>
  <si>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</si>
  <si>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</si>
  <si>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</si>
  <si>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</si>
  <si>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</si>
  <si>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</si>
  <si>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</si>
  <si>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</si>
  <si>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</si>
  <si>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</si>
  <si>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</si>
  <si>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</si>
  <si>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</si>
  <si>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</si>
  <si>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</si>
  <si>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</si>
  <si>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</si>
  <si>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</si>
  <si>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</si>
  <si>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</si>
  <si>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</si>
  <si>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</si>
  <si>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</si>
  <si>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</si>
  <si>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</si>
  <si>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</si>
  <si>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</si>
  <si>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</si>
  <si>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</si>
  <si>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</si>
  <si>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</si>
  <si>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</si>
  <si>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</si>
  <si>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</si>
  <si>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</si>
  <si>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</si>
  <si>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</si>
  <si>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</si>
  <si>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</si>
  <si>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</si>
  <si>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</si>
  <si>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</si>
  <si>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</si>
  <si>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</si>
  <si>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</si>
  <si>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</si>
  <si>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</si>
  <si>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</si>
  <si>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</si>
  <si>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</si>
  <si>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</si>
  <si>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</si>
  <si>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</si>
  <si>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</si>
  <si>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</si>
  <si>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</si>
  <si>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</si>
  <si>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</si>
  <si>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</si>
  <si>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</si>
  <si>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</si>
  <si>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</si>
  <si>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</si>
  <si>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</si>
  <si>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</si>
  <si>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</si>
  <si>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</si>
  <si>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</si>
  <si>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</si>
  <si>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</si>
  <si>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</si>
  <si>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</si>
  <si>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</si>
  <si>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</si>
  <si>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</si>
  <si>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</si>
  <si>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</si>
  <si>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</si>
  <si>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</si>
  <si>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</si>
  <si>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</si>
  <si>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</si>
  <si>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</si>
  <si>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</si>
  <si>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</si>
  <si>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</si>
  <si>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</si>
  <si>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</si>
  <si>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</si>
  <si>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</si>
  <si>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</si>
  <si>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</si>
  <si>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</si>
  <si>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</si>
  <si>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</si>
  <si>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</si>
  <si>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</si>
  <si>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</si>
  <si>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</si>
  <si>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</si>
  <si>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</si>
  <si>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</si>
  <si>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</si>
  <si>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</si>
  <si>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</si>
  <si>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</si>
  <si>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</si>
  <si>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</si>
  <si>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</si>
  <si>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</si>
  <si>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</si>
  <si>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</si>
  <si>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</si>
  <si>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</si>
  <si>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</si>
  <si>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</si>
  <si>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</si>
  <si>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</si>
  <si>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</si>
  <si>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</si>
  <si>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</si>
  <si>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</si>
  <si>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</si>
  <si>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</si>
  <si>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</si>
  <si>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</si>
  <si>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</si>
  <si>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</si>
  <si>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</si>
  <si>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</si>
  <si>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</si>
  <si>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</si>
  <si>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</si>
  <si>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</si>
  <si>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</si>
  <si>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</si>
  <si>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</si>
  <si>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</si>
  <si>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</si>
  <si>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</si>
  <si>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</si>
  <si>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</si>
  <si>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</si>
  <si>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</si>
  <si>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</si>
  <si>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</si>
  <si>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</si>
  <si>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</si>
  <si>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</si>
  <si>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</si>
  <si>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</si>
  <si>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</si>
  <si>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</si>
  <si>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</si>
  <si>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</si>
  <si>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</si>
  <si>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</si>
  <si>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</si>
  <si>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</si>
  <si>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</si>
  <si>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</si>
  <si>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</si>
  <si>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</si>
  <si>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</si>
  <si>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</si>
  <si>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</si>
  <si>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</si>
  <si>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</si>
  <si>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</si>
  <si>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</si>
  <si>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</si>
  <si>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</si>
  <si>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</si>
  <si>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</si>
  <si>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</si>
  <si>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</si>
  <si>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</si>
  <si>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</si>
  <si>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</si>
  <si>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</si>
  <si>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</si>
  <si>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</si>
  <si>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</si>
  <si>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</si>
  <si>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</si>
  <si>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</si>
  <si>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</si>
  <si>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</si>
  <si>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</si>
  <si>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</si>
  <si>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</si>
  <si>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</si>
  <si>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</si>
  <si>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</si>
  <si>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</si>
  <si>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</si>
  <si>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</si>
  <si>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</si>
  <si>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</si>
  <si>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</si>
  <si>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</si>
  <si>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</si>
  <si>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</si>
  <si>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</si>
  <si>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</si>
  <si>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</si>
  <si>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</si>
  <si>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</si>
  <si>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</si>
  <si>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</si>
  <si>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</si>
  <si>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</si>
  <si>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</si>
  <si>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</si>
  <si>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</si>
  <si>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</si>
  <si>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</si>
  <si>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</si>
  <si>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</si>
  <si>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</si>
  <si>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</si>
  <si>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</si>
  <si>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</si>
  <si>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</si>
  <si>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</si>
  <si>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</si>
  <si>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</si>
  <si>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</si>
  <si>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</si>
  <si>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</si>
  <si>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</si>
  <si>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</si>
  <si>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</si>
  <si>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</si>
  <si>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</si>
  <si>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</si>
  <si>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</si>
  <si>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</si>
  <si>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</si>
  <si>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</si>
  <si>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</si>
  <si>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</si>
  <si>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</si>
  <si>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</si>
  <si>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</si>
  <si>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</si>
  <si>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</si>
  <si>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</si>
  <si>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</si>
  <si>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</si>
  <si>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</si>
  <si>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</si>
  <si>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</si>
  <si>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</si>
  <si>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</si>
  <si>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</si>
  <si>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</si>
  <si>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</si>
  <si>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</si>
  <si>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</si>
  <si>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</si>
  <si>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</si>
  <si>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</si>
  <si>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</si>
  <si>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</si>
  <si>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</si>
  <si>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</si>
  <si>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</si>
  <si>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</si>
  <si>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</si>
  <si>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</si>
  <si>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</si>
  <si>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</si>
  <si>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</si>
  <si>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</si>
  <si>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</si>
  <si>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</si>
  <si>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</si>
  <si>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</si>
  <si>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</si>
  <si>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</si>
  <si>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</si>
  <si>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</si>
  <si>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</si>
  <si>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</si>
  <si>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</si>
  <si>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</si>
  <si>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</si>
  <si>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</si>
  <si>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</si>
  <si>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</si>
  <si>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</si>
  <si>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</si>
  <si>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</si>
  <si>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</si>
  <si>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</si>
  <si>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</si>
  <si>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</si>
  <si>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</si>
  <si>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</si>
  <si>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</si>
  <si>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</si>
  <si>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</si>
  <si>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</si>
  <si>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</si>
  <si>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</si>
  <si>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</si>
  <si>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</si>
  <si>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</si>
  <si>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</si>
  <si>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</si>
  <si>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</si>
  <si>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</si>
  <si>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</si>
  <si>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</si>
  <si>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</si>
  <si>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</si>
  <si>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</si>
  <si>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</si>
  <si>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</si>
  <si>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</si>
  <si>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</si>
  <si>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</si>
  <si>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</si>
  <si>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</si>
  <si>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</si>
  <si>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</si>
  <si>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</si>
  <si>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</si>
  <si>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</si>
  <si>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</si>
  <si>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</si>
  <si>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</si>
  <si>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</si>
  <si>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</si>
  <si>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</si>
  <si>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</si>
  <si>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</si>
  <si>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</si>
  <si>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</si>
  <si>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</si>
  <si>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</si>
  <si>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</si>
  <si>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</si>
  <si>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</si>
  <si>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</si>
  <si>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</si>
  <si>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</si>
  <si>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</si>
  <si>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</si>
  <si>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</si>
  <si>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</si>
  <si>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</si>
  <si>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</si>
  <si>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</si>
  <si>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</si>
  <si>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</si>
  <si>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</si>
  <si>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</si>
  <si>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</si>
  <si>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</si>
  <si>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</si>
  <si>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</si>
  <si>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</si>
  <si>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</si>
  <si>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</si>
  <si>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</si>
  <si>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</si>
  <si>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</si>
  <si>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</si>
  <si>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</si>
  <si>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</si>
  <si>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</si>
  <si>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</si>
  <si>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</si>
  <si>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</si>
  <si>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</si>
  <si>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</si>
  <si>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</si>
  <si>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</si>
  <si>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</si>
  <si>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</si>
  <si>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</si>
  <si>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</si>
  <si>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</si>
  <si>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</si>
  <si>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</si>
  <si>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</si>
  <si>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</si>
  <si>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</si>
  <si>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</si>
  <si>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</si>
  <si>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</si>
  <si>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</si>
  <si>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</si>
  <si>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</si>
  <si>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</si>
  <si>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</si>
  <si>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</si>
  <si>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</si>
  <si>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</si>
  <si>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</si>
  <si>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</si>
  <si>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</si>
  <si>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</si>
  <si>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</si>
  <si>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</si>
  <si>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</si>
  <si>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</si>
  <si>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</si>
  <si>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</si>
  <si>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</si>
  <si>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</si>
  <si>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</si>
  <si>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</si>
  <si>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</si>
  <si>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</si>
  <si>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</si>
  <si>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</si>
  <si>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</si>
  <si>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</si>
  <si>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</si>
  <si>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</si>
  <si>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</si>
  <si>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</si>
  <si>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</si>
  <si>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</si>
  <si>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</si>
  <si>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</si>
  <si>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</si>
  <si>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</si>
  <si>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</si>
  <si>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</si>
  <si>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</si>
  <si>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</si>
  <si>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</si>
  <si>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</si>
  <si>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</si>
  <si>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</si>
  <si>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</si>
  <si>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</si>
  <si>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</si>
  <si>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</si>
  <si>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</si>
  <si>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</si>
  <si>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</si>
  <si>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</si>
  <si>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</si>
  <si>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</si>
  <si>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</si>
  <si>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</si>
  <si>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</si>
  <si>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</si>
  <si>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</si>
  <si>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</si>
  <si>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</si>
  <si>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</si>
  <si>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</si>
  <si>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</si>
  <si>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</si>
  <si>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</si>
  <si>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</si>
  <si>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</si>
  <si>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</si>
  <si>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</si>
  <si>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</si>
  <si>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</si>
  <si>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</si>
  <si>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</si>
  <si>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</si>
  <si>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</si>
  <si>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</si>
  <si>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</si>
  <si>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</si>
  <si>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</si>
  <si>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</si>
  <si>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</si>
  <si>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</si>
  <si>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</si>
  <si>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</si>
  <si>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</si>
  <si>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</si>
  <si>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</si>
  <si>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</si>
  <si>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</si>
  <si>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</si>
  <si>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</si>
  <si>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</si>
  <si>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</si>
  <si>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</si>
  <si>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</si>
  <si>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</si>
  <si>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</si>
  <si>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</si>
  <si>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</si>
  <si>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</si>
  <si>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</si>
  <si>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</si>
  <si>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</si>
  <si>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</si>
  <si>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</si>
  <si>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</si>
  <si>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</si>
  <si>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</si>
  <si>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</si>
  <si>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</si>
  <si>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</si>
  <si>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</si>
  <si>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</si>
  <si>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</si>
  <si>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</si>
  <si>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</si>
  <si>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</si>
  <si>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</si>
  <si>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</si>
  <si>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</si>
  <si>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</si>
  <si>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</si>
  <si>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</si>
  <si>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</si>
  <si>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</si>
  <si>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</si>
  <si>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</si>
  <si>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</si>
  <si>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</si>
  <si>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</si>
  <si>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</si>
  <si>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</si>
  <si>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</si>
  <si>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</si>
  <si>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</si>
  <si>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</si>
  <si>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</si>
  <si>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</si>
  <si>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</si>
  <si>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</si>
  <si>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</si>
  <si>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</si>
  <si>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</si>
  <si>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</si>
  <si>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</si>
  <si>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</si>
  <si>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</si>
  <si>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</si>
  <si>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</si>
  <si>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</si>
  <si>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</si>
  <si>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</si>
  <si>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</si>
  <si>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</si>
  <si>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</si>
  <si>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</si>
  <si>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</si>
  <si>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</si>
  <si>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</si>
  <si>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</si>
  <si>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</si>
  <si>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</si>
  <si>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</si>
  <si>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</si>
  <si>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</si>
  <si>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</si>
  <si>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</si>
  <si>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</si>
  <si>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</si>
  <si>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</si>
  <si>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</si>
  <si>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</si>
  <si>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</si>
  <si>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</si>
  <si>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</si>
  <si>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</si>
  <si>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</si>
  <si>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</si>
  <si>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</si>
  <si>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</si>
  <si>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</si>
  <si>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</si>
  <si>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</si>
  <si>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</si>
  <si>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</si>
  <si>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</si>
  <si>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</si>
  <si>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</si>
  <si>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</si>
  <si>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</si>
  <si>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</si>
  <si>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</si>
  <si>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</si>
  <si>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</si>
  <si>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</si>
  <si>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</si>
  <si>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</si>
  <si>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</si>
  <si>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</si>
  <si>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</si>
  <si>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</si>
  <si>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</si>
  <si>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</si>
  <si>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</si>
  <si>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</si>
  <si>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</si>
  <si>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</si>
  <si>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</si>
  <si>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</si>
  <si>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</si>
  <si>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</si>
  <si>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</si>
  <si>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</si>
  <si>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</si>
  <si>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</si>
  <si>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</si>
  <si>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</si>
  <si>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</si>
  <si>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</si>
  <si>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</si>
  <si>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</si>
  <si>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</si>
  <si>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</si>
  <si>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</si>
  <si>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</si>
  <si>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</si>
  <si>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</si>
  <si>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</si>
  <si>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</si>
  <si>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</si>
  <si>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</si>
  <si>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</si>
  <si>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</si>
  <si>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</si>
  <si>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</si>
  <si>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</si>
  <si>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</si>
  <si>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</si>
  <si>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</si>
  <si>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</si>
  <si>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</si>
  <si>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</si>
  <si>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</si>
  <si>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</si>
  <si>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</si>
  <si>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</si>
  <si>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</si>
  <si>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</si>
  <si>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</si>
  <si>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</si>
  <si>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</si>
  <si>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</si>
  <si>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</si>
  <si>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</si>
  <si>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</si>
  <si>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</si>
  <si>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</si>
  <si>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</si>
  <si>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</si>
  <si>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</si>
  <si>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</si>
  <si>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</si>
  <si>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</si>
  <si>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</si>
  <si>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</si>
  <si>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</si>
  <si>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</si>
  <si>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</si>
  <si>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</si>
  <si>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</si>
  <si>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</si>
  <si>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</si>
  <si>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</si>
  <si>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</si>
  <si>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</si>
  <si>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</si>
  <si>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</si>
  <si>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</si>
  <si>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</si>
  <si>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</si>
  <si>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</si>
  <si>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</si>
  <si>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</si>
  <si>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</si>
  <si>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</si>
  <si>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</si>
  <si>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</si>
  <si>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</si>
  <si>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</si>
  <si>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</si>
  <si>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</si>
  <si>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</si>
  <si>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</si>
  <si>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</si>
  <si>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</si>
  <si>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</si>
  <si>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</si>
  <si>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</si>
  <si>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</si>
  <si>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</si>
  <si>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</si>
  <si>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</si>
  <si>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</si>
  <si>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</si>
  <si>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</si>
  <si>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</si>
  <si>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</si>
  <si>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</si>
  <si>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</si>
  <si>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</si>
  <si>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</si>
  <si>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</si>
  <si>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</si>
  <si>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</si>
  <si>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</si>
  <si>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</si>
  <si>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</si>
  <si>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</si>
  <si>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</si>
  <si>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</si>
  <si>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</si>
  <si>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</si>
  <si>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</si>
  <si>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</si>
  <si>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</si>
  <si>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</si>
  <si>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</si>
  <si>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</si>
  <si>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</si>
  <si>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</si>
  <si>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</si>
  <si>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</si>
  <si>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</si>
  <si>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</si>
  <si>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</si>
  <si>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</si>
  <si>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</si>
  <si>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</si>
  <si>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</si>
  <si>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</si>
  <si>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</si>
  <si>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</si>
  <si>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</si>
  <si>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</si>
  <si>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</si>
  <si>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</si>
  <si>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</si>
  <si>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</si>
  <si>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</si>
  <si>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</si>
  <si>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</si>
  <si>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</si>
  <si>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</si>
  <si>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</si>
  <si>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</si>
  <si>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</si>
  <si>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</si>
  <si>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</si>
  <si>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</si>
  <si>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</si>
  <si>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</si>
  <si>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</si>
  <si>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</si>
  <si>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</si>
  <si>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</si>
  <si>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</si>
  <si>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</si>
  <si>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</si>
  <si>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</si>
  <si>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</si>
  <si>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</si>
  <si>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</si>
  <si>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</si>
  <si>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</si>
  <si>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</si>
  <si>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</si>
  <si>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</si>
  <si>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</si>
  <si>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</si>
  <si>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</si>
  <si>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</si>
  <si>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</si>
  <si>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</si>
  <si>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</si>
  <si>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</si>
  <si>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</si>
  <si>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</si>
  <si>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</si>
  <si>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</si>
  <si>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</si>
  <si>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</si>
  <si>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</si>
  <si>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</si>
  <si>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</si>
  <si>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</si>
  <si>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</si>
  <si>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</si>
  <si>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</si>
  <si>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</si>
  <si>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</si>
  <si>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</si>
  <si>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</si>
  <si>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</si>
  <si>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</si>
  <si>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</si>
  <si>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</si>
  <si>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</si>
  <si>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</si>
  <si>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</si>
  <si>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</si>
  <si>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</si>
  <si>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</si>
  <si>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</si>
  <si>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</si>
  <si>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</si>
  <si>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</si>
  <si>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</si>
  <si>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</si>
  <si>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</si>
  <si>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</si>
  <si>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</si>
  <si>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</si>
  <si>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</si>
  <si>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</si>
  <si>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</si>
  <si>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</si>
  <si>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</si>
  <si>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</si>
  <si>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</si>
  <si>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</si>
  <si>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</si>
  <si>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</si>
  <si>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</si>
  <si>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</si>
  <si>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</si>
  <si>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</si>
  <si>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</si>
  <si>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</si>
  <si>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</si>
  <si>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</si>
  <si>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</si>
  <si>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</si>
  <si>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</si>
  <si>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</si>
  <si>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</si>
  <si>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</si>
  <si>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</si>
  <si>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</si>
  <si>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</si>
  <si>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</si>
  <si>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</si>
  <si>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</si>
  <si>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</si>
  <si>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</si>
  <si>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</si>
  <si>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</si>
  <si>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</si>
  <si>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</si>
  <si>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</si>
  <si>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</si>
  <si>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</si>
  <si>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</si>
  <si>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</si>
  <si>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</si>
  <si>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</si>
  <si>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</si>
  <si>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</si>
  <si>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</si>
  <si>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</si>
  <si>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</si>
  <si>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</si>
  <si>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</si>
  <si>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</si>
  <si>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</si>
  <si>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</si>
  <si>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</si>
  <si>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</si>
  <si>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</si>
  <si>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</si>
  <si>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</si>
  <si>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</si>
  <si>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</si>
  <si>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</si>
  <si>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</si>
  <si>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</si>
  <si>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</si>
  <si>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</si>
  <si>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</si>
  <si>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</si>
  <si>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</si>
  <si>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</si>
  <si>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</si>
  <si>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</si>
  <si>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</si>
  <si>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</si>
  <si>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</si>
  <si>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</si>
  <si>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</si>
  <si>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</si>
  <si>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</si>
  <si>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</si>
  <si>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</si>
  <si>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</si>
  <si>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</si>
  <si>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</si>
  <si>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</si>
  <si>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</si>
  <si>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</si>
  <si>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</si>
  <si>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</si>
  <si>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</si>
  <si>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</si>
  <si>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</si>
  <si>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</si>
  <si>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</si>
  <si>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</si>
  <si>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</si>
  <si>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</si>
  <si>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</si>
  <si>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</si>
  <si>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</si>
  <si>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</si>
  <si>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</si>
  <si>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</si>
  <si>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</si>
  <si>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</si>
  <si>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</si>
  <si>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</si>
  <si>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</si>
  <si>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</si>
  <si>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</si>
  <si>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</si>
  <si>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</si>
  <si>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</si>
  <si>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</si>
  <si>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</si>
  <si>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</si>
  <si>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</si>
  <si>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</si>
  <si>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</si>
  <si>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</si>
  <si>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</si>
  <si>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</si>
  <si>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</si>
  <si>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</si>
  <si>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</si>
  <si>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</si>
  <si>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</si>
  <si>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</si>
  <si>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</si>
  <si>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</si>
  <si>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</si>
  <si>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</si>
  <si>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</si>
  <si>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</si>
  <si>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</si>
  <si>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</si>
  <si>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</si>
  <si>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</si>
  <si>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</si>
  <si>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</si>
  <si>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</si>
  <si>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</si>
  <si>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</si>
  <si>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</si>
  <si>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</si>
  <si>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</si>
  <si>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</si>
  <si>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</si>
  <si>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</si>
  <si>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</si>
  <si>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</si>
  <si>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</si>
  <si>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</si>
  <si>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</si>
  <si>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</si>
  <si>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</si>
  <si>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</si>
  <si>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</si>
  <si>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</si>
  <si>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</si>
  <si>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</si>
  <si>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</si>
  <si>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</si>
  <si>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</si>
  <si>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</si>
  <si>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</si>
  <si>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</si>
  <si>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</si>
  <si>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</si>
  <si>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</si>
  <si>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</si>
  <si>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</si>
  <si>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</si>
  <si>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</si>
  <si>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</si>
  <si>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</si>
  <si>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</si>
  <si>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</si>
  <si>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</si>
  <si>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</si>
  <si>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</si>
  <si>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</si>
  <si>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</si>
  <si>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</si>
  <si>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</si>
  <si>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</si>
  <si>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</si>
  <si>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</si>
  <si>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</si>
  <si>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</si>
  <si>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</si>
  <si>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</si>
  <si>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</si>
  <si>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</si>
  <si>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</si>
  <si>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</si>
  <si>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</si>
  <si>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</si>
  <si>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</si>
  <si>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</si>
  <si>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</si>
  <si>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</si>
  <si>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</si>
  <si>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</si>
  <si>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</si>
  <si>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</si>
  <si>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</si>
  <si>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</si>
  <si>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</si>
  <si>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</si>
  <si>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</si>
  <si>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</si>
  <si>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</si>
  <si>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</si>
  <si>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</si>
  <si>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</si>
  <si>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</si>
  <si>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</si>
  <si>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</si>
  <si>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</si>
  <si>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</si>
  <si>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</si>
  <si>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</si>
  <si>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</si>
  <si>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</si>
  <si>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</si>
  <si>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</si>
  <si>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</si>
  <si>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</si>
  <si>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</si>
  <si>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</si>
  <si>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</si>
  <si>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</si>
  <si>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</si>
  <si>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</si>
  <si>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</si>
  <si>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</si>
  <si>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</si>
  <si>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</si>
  <si>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</si>
  <si>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</si>
  <si>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</si>
  <si>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</si>
  <si>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</si>
  <si>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</si>
  <si>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</si>
  <si>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</si>
  <si>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</si>
  <si>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</si>
  <si>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</si>
  <si>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</si>
  <si>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</si>
  <si>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</si>
  <si>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</si>
  <si>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</si>
  <si>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</si>
  <si>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</si>
  <si>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</si>
  <si>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</si>
  <si>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</si>
  <si>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</si>
  <si>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</si>
  <si>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</si>
  <si>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</si>
  <si>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</si>
  <si>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</si>
  <si>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</si>
  <si>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</si>
  <si>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</si>
  <si>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</si>
  <si>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</si>
  <si>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</si>
  <si>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</si>
  <si>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</si>
  <si>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</si>
  <si>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</si>
  <si>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</si>
  <si>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</si>
  <si>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</si>
  <si>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</si>
  <si>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</si>
  <si>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</si>
  <si>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</si>
  <si>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</si>
  <si>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</si>
  <si>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</si>
  <si>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</si>
  <si>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</si>
  <si>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</si>
  <si>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</si>
  <si>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</si>
  <si>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</si>
  <si>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</si>
  <si>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</si>
  <si>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</si>
  <si>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</si>
  <si>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</si>
  <si>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</si>
  <si>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</si>
  <si>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</si>
  <si>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</si>
  <si>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</si>
  <si>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</si>
  <si>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</si>
  <si>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</si>
  <si>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</si>
  <si>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</si>
  <si>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</si>
  <si>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</si>
  <si>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</si>
  <si>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</si>
  <si>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</si>
  <si>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</si>
  <si>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</si>
  <si>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</si>
  <si>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</si>
  <si>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</si>
  <si>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</si>
  <si>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</si>
  <si>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</si>
  <si>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</si>
  <si>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</si>
  <si>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</si>
  <si>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</si>
  <si>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</si>
  <si>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</si>
  <si>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</si>
  <si>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</si>
  <si>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</si>
  <si>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</si>
  <si>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</si>
  <si>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</si>
  <si>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</si>
  <si>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</si>
  <si>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</si>
  <si>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</si>
  <si>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</si>
  <si>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</si>
  <si>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</si>
  <si>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</si>
  <si>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</si>
  <si>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</si>
  <si>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</si>
  <si>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</si>
  <si>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</si>
  <si>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</si>
  <si>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</si>
  <si>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</si>
  <si>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</si>
  <si>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</si>
  <si>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</si>
  <si>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</si>
  <si>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</si>
  <si>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</si>
  <si>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</si>
  <si>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</si>
  <si>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</si>
  <si>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</si>
  <si>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</si>
  <si>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</si>
  <si>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</si>
  <si>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</si>
  <si>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</si>
  <si>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</si>
  <si>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</si>
  <si>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</si>
  <si>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</si>
  <si>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</si>
  <si>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</si>
  <si>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</si>
  <si>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</si>
  <si>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</si>
  <si>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</si>
  <si>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</si>
  <si>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</si>
  <si>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</si>
  <si>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</si>
  <si>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</si>
  <si>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</si>
  <si>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</si>
  <si>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</si>
  <si>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</si>
  <si>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</si>
  <si>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</si>
  <si>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</si>
  <si>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</si>
  <si>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</si>
  <si>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</si>
  <si>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</si>
  <si>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</si>
  <si>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</si>
  <si>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</si>
  <si>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</si>
  <si>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</si>
  <si>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</si>
  <si>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</si>
  <si>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</si>
  <si>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</si>
  <si>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</si>
  <si>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</si>
  <si>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</si>
  <si>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</si>
  <si>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</si>
  <si>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</si>
  <si>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</si>
  <si>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</si>
  <si>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</si>
  <si>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</si>
  <si>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</si>
  <si>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</si>
  <si>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</si>
  <si>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</si>
  <si>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</si>
  <si>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</si>
  <si>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</si>
  <si>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</si>
  <si>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</si>
  <si>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</si>
  <si>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</si>
  <si>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</si>
  <si>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</si>
  <si>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</si>
  <si>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</si>
  <si>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</si>
  <si>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</si>
  <si>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</si>
  <si>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</si>
  <si>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</si>
  <si>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</si>
  <si>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</si>
  <si>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</si>
  <si>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</si>
  <si>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</si>
  <si>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</si>
  <si>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</si>
  <si>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</si>
  <si>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</si>
  <si>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</si>
  <si>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</si>
  <si>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</si>
  <si>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</si>
  <si>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</si>
  <si>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</si>
  <si>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</si>
  <si>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</si>
  <si>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</si>
  <si>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</si>
  <si>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</si>
  <si>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</si>
  <si>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</si>
  <si>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</si>
  <si>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</si>
  <si>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</si>
  <si>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</si>
  <si>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</si>
  <si>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</si>
  <si>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</si>
  <si>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</si>
  <si>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</si>
  <si>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</si>
  <si>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</si>
  <si>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</si>
  <si>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</si>
  <si>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</si>
  <si>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</si>
  <si>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</si>
  <si>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</si>
  <si>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</si>
  <si>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</si>
  <si>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</si>
  <si>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</si>
  <si>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</si>
  <si>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</si>
  <si>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</si>
  <si>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</si>
  <si>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</si>
  <si>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</si>
  <si>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</si>
  <si>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</si>
  <si>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</si>
  <si>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</si>
  <si>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</si>
  <si>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</si>
  <si>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</si>
  <si>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</si>
  <si>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</si>
  <si>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</si>
  <si>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</si>
  <si>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</si>
  <si>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</si>
  <si>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</si>
  <si>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</si>
  <si>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</si>
  <si>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</si>
  <si>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</si>
  <si>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</si>
  <si>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</si>
  <si>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</si>
  <si>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</si>
  <si>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</si>
  <si>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</si>
  <si>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</si>
  <si>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</si>
  <si>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</si>
  <si>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</si>
  <si>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</si>
  <si>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</si>
  <si>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</si>
  <si>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</si>
  <si>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</si>
  <si>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</si>
  <si>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</si>
  <si>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</si>
  <si>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</si>
  <si>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</si>
  <si>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</si>
  <si>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</si>
  <si>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</si>
  <si>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</si>
  <si>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</si>
  <si>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</si>
  <si>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</si>
  <si>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</si>
  <si>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</si>
  <si>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</si>
  <si>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</si>
  <si>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</si>
  <si>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</si>
  <si>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</si>
  <si>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</si>
  <si>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</si>
  <si>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</si>
  <si>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</si>
  <si>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</si>
  <si>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</si>
  <si>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</si>
  <si>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</si>
  <si>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</si>
  <si>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</si>
  <si>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</si>
  <si>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</si>
  <si>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</si>
  <si>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</si>
  <si>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</si>
  <si>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</si>
  <si>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</si>
  <si>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</si>
  <si>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</si>
  <si>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</si>
  <si>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</si>
  <si>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</si>
  <si>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</si>
  <si>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</si>
  <si>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</si>
  <si>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</si>
  <si>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</si>
  <si>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</si>
  <si>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</si>
  <si>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</si>
  <si>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</si>
  <si>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</si>
  <si>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</si>
  <si>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</si>
  <si>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</si>
  <si>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</si>
  <si>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</si>
  <si>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</si>
  <si>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</si>
  <si>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</si>
  <si>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</si>
  <si>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</si>
  <si>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</si>
  <si>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</si>
  <si>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</si>
  <si>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</si>
  <si>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</si>
  <si>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</si>
  <si>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</si>
  <si>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</si>
  <si>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</si>
  <si>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</si>
  <si>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</si>
  <si>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</si>
  <si>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</si>
  <si>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</si>
  <si>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</si>
  <si>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</si>
  <si>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</si>
  <si>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</si>
  <si>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</si>
  <si>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</si>
  <si>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</si>
  <si>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</si>
  <si>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</si>
  <si>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</si>
  <si>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</si>
  <si>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</si>
  <si>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</si>
  <si>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</si>
  <si>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</si>
  <si>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</si>
  <si>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</si>
  <si>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</si>
  <si>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</si>
  <si>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</si>
  <si>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</si>
  <si>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</si>
  <si>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</si>
  <si>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</si>
  <si>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</si>
  <si>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</si>
  <si>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</si>
  <si>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</si>
  <si>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</si>
  <si>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</si>
  <si>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</si>
  <si>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</si>
  <si>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</si>
  <si>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</si>
  <si>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</si>
  <si>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</si>
  <si>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</si>
  <si>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</si>
  <si>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</si>
  <si>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</si>
  <si>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</si>
  <si>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</si>
  <si>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</si>
  <si>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</si>
  <si>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</si>
  <si>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</si>
  <si>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</si>
  <si>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</si>
  <si>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</si>
  <si>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</si>
  <si>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</si>
  <si>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</si>
  <si>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</si>
  <si>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</si>
  <si>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</si>
  <si>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</si>
  <si>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</si>
  <si>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</si>
  <si>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</si>
  <si>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</si>
  <si>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</si>
  <si>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</si>
  <si>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</si>
  <si>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</si>
  <si>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</si>
  <si>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</si>
  <si>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</si>
  <si>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</si>
  <si>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</si>
  <si>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</si>
  <si>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</si>
  <si>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</si>
  <si>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</si>
  <si>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</si>
  <si>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</si>
  <si>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</si>
  <si>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</si>
  <si>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</si>
  <si>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</si>
  <si>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</si>
  <si>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</si>
  <si>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</si>
  <si>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</si>
  <si>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</si>
  <si>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</si>
  <si>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</si>
  <si>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</si>
  <si>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</si>
  <si>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</si>
  <si>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</si>
  <si>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</si>
  <si>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</si>
  <si>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</si>
  <si>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</si>
  <si>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</si>
  <si>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</si>
  <si>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</si>
  <si>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</si>
  <si>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</si>
  <si>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</si>
  <si>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</si>
  <si>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</si>
  <si>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</si>
  <si>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</si>
  <si>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</si>
  <si>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</si>
  <si>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</si>
  <si>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</si>
  <si>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</si>
  <si>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</si>
  <si>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</si>
  <si>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</si>
  <si>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</si>
  <si>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</si>
  <si>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</si>
  <si>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</si>
  <si>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</si>
  <si>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</si>
  <si>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</si>
  <si>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</si>
  <si>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</si>
  <si>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</si>
  <si>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</si>
  <si>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</si>
  <si>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</si>
  <si>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</si>
  <si>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</si>
  <si>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</si>
  <si>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</si>
  <si>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</si>
  <si>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</si>
  <si>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</si>
  <si>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</si>
  <si>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</si>
  <si>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</si>
  <si>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</si>
  <si>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</si>
  <si>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</si>
  <si>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</si>
  <si>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</si>
  <si>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</si>
  <si>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</si>
  <si>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</si>
  <si>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</si>
  <si>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</si>
  <si>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</si>
  <si>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</si>
  <si>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</si>
  <si>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</si>
  <si>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</si>
  <si>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</si>
  <si>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</si>
  <si>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</si>
  <si>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</si>
  <si>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</si>
  <si>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</si>
  <si>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</si>
  <si>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</si>
  <si>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</si>
  <si>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</si>
  <si>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</si>
  <si>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</si>
  <si>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</si>
  <si>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</si>
  <si>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</si>
  <si>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</si>
  <si>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</si>
  <si>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</si>
  <si>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</si>
  <si>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</si>
  <si>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</si>
  <si>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</si>
  <si>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</si>
  <si>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</si>
  <si>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</si>
  <si>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</si>
  <si>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</si>
  <si>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</si>
  <si>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</si>
  <si>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</si>
  <si>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</si>
  <si>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</si>
  <si>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</si>
  <si>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</si>
  <si>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</si>
  <si>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</si>
  <si>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</si>
  <si>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</si>
  <si>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</si>
  <si>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</si>
  <si>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</si>
  <si>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</si>
  <si>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</si>
  <si>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</si>
  <si>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</si>
  <si>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</si>
  <si>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</si>
  <si>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</si>
  <si>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</si>
  <si>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</si>
  <si>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</si>
  <si>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</si>
  <si>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</si>
  <si>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</si>
  <si>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</si>
  <si>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</si>
  <si>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</si>
  <si>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</si>
  <si>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</si>
  <si>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</si>
  <si>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</si>
  <si>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</si>
  <si>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</si>
  <si>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</si>
  <si>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</si>
  <si>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</si>
  <si>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</si>
  <si>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</si>
  <si>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</si>
  <si>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</si>
  <si>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</si>
  <si>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</si>
  <si>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</si>
  <si>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</si>
  <si>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</si>
  <si>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</si>
  <si>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</si>
  <si>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</si>
  <si>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</si>
  <si>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</si>
  <si>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</si>
  <si>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</si>
  <si>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</si>
  <si>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</si>
  <si>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</si>
  <si>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</si>
  <si>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</si>
  <si>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</si>
  <si>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</si>
  <si>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</si>
  <si>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</si>
  <si>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</si>
  <si>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</si>
  <si>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</si>
  <si>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</si>
  <si>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</si>
  <si>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</si>
  <si>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</si>
  <si>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</si>
  <si>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</si>
  <si>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</si>
  <si>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</si>
  <si>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</si>
  <si>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</si>
  <si>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</si>
  <si>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</si>
  <si>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</si>
  <si>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</si>
  <si>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</si>
  <si>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</si>
  <si>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</si>
  <si>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</si>
  <si>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</si>
  <si>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</si>
  <si>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</si>
  <si>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</si>
  <si>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</si>
  <si>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</si>
  <si>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</si>
  <si>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</si>
  <si>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</si>
  <si>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</si>
  <si>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</si>
  <si>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</si>
  <si>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</si>
  <si>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</si>
  <si>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</si>
  <si>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</si>
  <si>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</si>
  <si>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</si>
  <si>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</si>
  <si>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</si>
  <si>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</si>
  <si>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</si>
  <si>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</si>
  <si>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</si>
  <si>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</si>
  <si>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</si>
  <si>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</si>
  <si>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</si>
  <si>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</si>
  <si>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</si>
  <si>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</si>
  <si>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</si>
  <si>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</si>
  <si>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</si>
  <si>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</si>
  <si>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</si>
  <si>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</si>
  <si>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</si>
  <si>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</si>
  <si>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</si>
  <si>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</si>
  <si>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</si>
  <si>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</si>
  <si>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</si>
  <si>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</si>
  <si>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</si>
  <si>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</si>
  <si>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</si>
  <si>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</si>
  <si>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</si>
  <si>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</si>
  <si>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</si>
  <si>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</si>
  <si>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</si>
  <si>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</si>
  <si>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</si>
  <si>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</si>
  <si>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</si>
  <si>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</si>
  <si>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</si>
  <si>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</si>
  <si>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</si>
  <si>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</si>
  <si>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</si>
  <si>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</si>
  <si>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</si>
  <si>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</si>
  <si>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</si>
  <si>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</si>
  <si>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</si>
  <si>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</si>
  <si>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</si>
  <si>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</si>
  <si>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</si>
  <si>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</si>
  <si>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</si>
  <si>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</si>
  <si>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</si>
  <si>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</si>
  <si>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</si>
  <si>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</si>
  <si>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</si>
  <si>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</si>
  <si>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</si>
  <si>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</si>
  <si>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</si>
  <si>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</si>
  <si>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</si>
  <si>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</si>
  <si>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</si>
  <si>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</si>
  <si>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</si>
  <si>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</si>
  <si>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</si>
  <si>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</si>
  <si>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</si>
  <si>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</si>
  <si>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</si>
  <si>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</si>
  <si>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</si>
  <si>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</si>
  <si>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</si>
  <si>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</si>
  <si>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</si>
  <si>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</si>
  <si>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</si>
  <si>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</si>
  <si>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</si>
  <si>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</si>
  <si>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</si>
  <si>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</si>
  <si>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</si>
  <si>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</si>
  <si>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</si>
  <si>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</si>
  <si>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</si>
  <si>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</si>
  <si>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</si>
  <si>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</si>
  <si>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</si>
  <si>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</si>
  <si>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</si>
  <si>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</si>
  <si>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</si>
  <si>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</si>
  <si>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</si>
  <si>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</si>
  <si>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</si>
  <si>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</si>
  <si>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</si>
  <si>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</si>
  <si>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</si>
  <si>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</si>
  <si>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</si>
  <si>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</si>
  <si>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</si>
  <si>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</si>
  <si>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</si>
  <si>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</si>
  <si>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</si>
  <si>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</si>
  <si>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</si>
  <si>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</si>
  <si>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</si>
  <si>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</si>
  <si>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</si>
  <si>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</si>
  <si>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</si>
  <si>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</si>
  <si>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</si>
  <si>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</si>
  <si>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</si>
  <si>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</si>
  <si>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</si>
  <si>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</si>
  <si>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</si>
  <si>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</si>
  <si>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</si>
  <si>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</si>
  <si>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</si>
  <si>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</si>
  <si>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</si>
  <si>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</si>
  <si>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</si>
  <si>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</si>
  <si>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</si>
  <si>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</si>
  <si>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</si>
  <si>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</si>
  <si>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</si>
  <si>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</si>
  <si>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</si>
  <si>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</si>
  <si>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</si>
  <si>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</si>
  <si>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</si>
  <si>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</si>
  <si>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</si>
  <si>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</si>
  <si>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</si>
  <si>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</si>
  <si>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</si>
  <si>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</si>
  <si>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</si>
  <si>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</si>
  <si>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</si>
  <si>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</si>
  <si>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</si>
  <si>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</si>
  <si>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</si>
  <si>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</si>
  <si>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</si>
  <si>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</si>
  <si>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</si>
  <si>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</si>
  <si>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</si>
  <si>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</si>
  <si>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</si>
  <si>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</si>
  <si>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</si>
  <si>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</si>
  <si>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</si>
  <si>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</si>
  <si>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</si>
  <si>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</si>
  <si>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</si>
  <si>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</si>
  <si>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</si>
  <si>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</si>
  <si>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</si>
  <si>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</si>
  <si>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</si>
  <si>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</si>
  <si>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</si>
  <si>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</si>
  <si>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</si>
  <si>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</si>
  <si>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</si>
  <si>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</si>
  <si>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</si>
  <si>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</si>
  <si>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</si>
  <si>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</si>
  <si>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</si>
  <si>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</si>
  <si>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</si>
  <si>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</si>
  <si>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</si>
  <si>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</si>
  <si>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</si>
  <si>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</si>
  <si>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</si>
  <si>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</si>
  <si>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</si>
  <si>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</si>
  <si>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</si>
  <si>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</si>
  <si>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</si>
  <si>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</si>
  <si>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</si>
  <si>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</si>
  <si>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</si>
  <si>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</si>
  <si>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</si>
  <si>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</si>
  <si>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</si>
  <si>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</si>
  <si>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</si>
  <si>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</si>
  <si>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</si>
  <si>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</si>
  <si>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</si>
  <si>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</si>
  <si>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</si>
  <si>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</si>
  <si>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</si>
  <si>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</si>
  <si>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</si>
  <si>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</si>
  <si>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</si>
  <si>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</si>
  <si>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</si>
  <si>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</si>
  <si>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</si>
  <si>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</si>
  <si>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</si>
  <si>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</si>
  <si>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</si>
  <si>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</si>
  <si>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</si>
  <si>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</si>
  <si>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</si>
  <si>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</si>
  <si>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</si>
  <si>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</si>
  <si>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</si>
  <si>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</si>
  <si>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</si>
  <si>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</si>
  <si>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</si>
  <si>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</si>
  <si>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</si>
  <si>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</si>
  <si>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</si>
  <si>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</si>
  <si>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</si>
  <si>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</si>
  <si>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</si>
  <si>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</si>
  <si>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</si>
  <si>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</si>
  <si>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</si>
  <si>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</si>
  <si>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</si>
  <si>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</si>
  <si>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</si>
  <si>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</si>
  <si>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</si>
  <si>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</si>
  <si>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</si>
  <si>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</si>
  <si>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</si>
  <si>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</si>
  <si>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</si>
  <si>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</si>
  <si>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</si>
  <si>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</si>
  <si>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</si>
  <si>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</si>
  <si>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</si>
  <si>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</si>
  <si>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</si>
  <si>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</si>
  <si>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</si>
  <si>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</si>
  <si>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</si>
  <si>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</si>
  <si>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</si>
  <si>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</si>
  <si>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</si>
  <si>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</si>
  <si>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</si>
  <si>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</si>
  <si>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</si>
  <si>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</si>
  <si>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</si>
  <si>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</si>
  <si>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</si>
  <si>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</si>
  <si>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</si>
  <si>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</si>
  <si>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</si>
  <si>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</si>
  <si>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</si>
  <si>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</si>
  <si>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</si>
  <si>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</si>
  <si>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</si>
  <si>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</si>
  <si>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</si>
  <si>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</si>
  <si>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</si>
  <si>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</si>
  <si>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</si>
  <si>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</si>
  <si>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</si>
  <si>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</si>
  <si>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</si>
  <si>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</si>
  <si>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</si>
  <si>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</si>
  <si>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</si>
  <si>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</si>
  <si>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</si>
  <si>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</si>
  <si>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</si>
  <si>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</si>
  <si>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</si>
  <si>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</si>
  <si>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</si>
  <si>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</si>
  <si>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</si>
  <si>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</si>
  <si>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</si>
  <si>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</si>
  <si>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</si>
  <si>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</si>
  <si>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</si>
  <si>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</si>
  <si>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</si>
  <si>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</si>
  <si>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</si>
  <si>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</si>
  <si>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</si>
  <si>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</si>
  <si>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</si>
  <si>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</si>
  <si>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</si>
  <si>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</si>
  <si>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</si>
  <si>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</si>
  <si>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</si>
  <si>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</si>
  <si>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</si>
  <si>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</si>
  <si>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</si>
  <si>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</si>
  <si>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</si>
  <si>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</si>
  <si>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</si>
  <si>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</si>
  <si>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</si>
  <si>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</si>
  <si>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</si>
  <si>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</si>
  <si>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</si>
  <si>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</si>
  <si>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</si>
  <si>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</si>
  <si>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</si>
  <si>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</si>
  <si>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</si>
  <si>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</si>
  <si>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</si>
  <si>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</si>
  <si>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</si>
  <si>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</si>
  <si>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</si>
  <si>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</si>
  <si>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</si>
  <si>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</si>
  <si>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</si>
  <si>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</si>
  <si>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</si>
  <si>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</si>
  <si>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</si>
  <si>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</si>
  <si>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</si>
  <si>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</si>
  <si>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</si>
  <si>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</si>
  <si>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</si>
  <si>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</si>
  <si>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</si>
  <si>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</si>
  <si>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</si>
  <si>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</si>
  <si>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</si>
  <si>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</si>
  <si>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</si>
  <si>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</si>
  <si>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</si>
  <si>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</si>
  <si>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</si>
  <si>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</si>
  <si>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</si>
  <si>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</si>
  <si>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</si>
  <si>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</si>
  <si>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</si>
  <si>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</si>
  <si>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</si>
  <si>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</si>
  <si>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</si>
  <si>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</si>
  <si>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</si>
  <si>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</si>
  <si>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</si>
  <si>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</si>
  <si>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</si>
  <si>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</si>
  <si>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</si>
  <si>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</si>
  <si>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</si>
  <si>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</si>
  <si>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</si>
  <si>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</si>
  <si>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</si>
  <si>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</si>
  <si>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</si>
  <si>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</si>
  <si>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</si>
  <si>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</si>
  <si>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</si>
  <si>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</si>
  <si>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</si>
  <si>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</si>
  <si>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</si>
  <si>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</si>
  <si>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</si>
  <si>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</si>
  <si>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</si>
  <si>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</si>
  <si>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</si>
  <si>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</si>
  <si>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</si>
  <si>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</si>
  <si>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</si>
  <si>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</si>
  <si>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</si>
  <si>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</si>
  <si>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</si>
  <si>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</si>
  <si>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</si>
  <si>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</si>
  <si>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</si>
  <si>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</si>
  <si>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</si>
  <si>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</si>
  <si>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</si>
  <si>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</si>
  <si>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</si>
  <si>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</si>
  <si>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</si>
  <si>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</si>
  <si>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</si>
  <si>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</si>
  <si>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</si>
  <si>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</si>
  <si>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</si>
  <si>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</si>
  <si>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</si>
  <si>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</si>
  <si>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</si>
  <si>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</si>
  <si>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</si>
  <si>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</si>
  <si>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</si>
  <si>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</si>
  <si>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</si>
  <si>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</si>
  <si>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</si>
  <si>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</si>
  <si>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</si>
  <si>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</si>
  <si>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</si>
  <si>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</si>
  <si>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</si>
  <si>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</si>
  <si>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</si>
  <si>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</si>
  <si>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</si>
  <si>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</si>
  <si>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</si>
  <si>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</si>
  <si>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</si>
  <si>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</si>
  <si>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</si>
  <si>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</si>
  <si>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</si>
  <si>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</si>
  <si>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</si>
  <si>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</si>
  <si>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</si>
  <si>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</si>
  <si>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</si>
  <si>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</si>
  <si>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</si>
  <si>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</si>
  <si>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</si>
  <si>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</si>
  <si>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</si>
  <si>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</si>
  <si>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</si>
  <si>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</si>
  <si>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</si>
  <si>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</si>
  <si>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</si>
  <si>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</si>
  <si>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</si>
  <si>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</si>
  <si>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</si>
  <si>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</si>
  <si>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</si>
  <si>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</si>
  <si>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</si>
  <si>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</si>
  <si>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</si>
  <si>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</si>
  <si>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</si>
  <si>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</si>
  <si>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</si>
  <si>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</si>
  <si>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</si>
  <si>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</si>
  <si>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</si>
  <si>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</si>
  <si>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</si>
  <si>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</si>
  <si>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</si>
  <si>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</si>
  <si>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</si>
  <si>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</si>
  <si>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</si>
  <si>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</si>
  <si>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</si>
  <si>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</si>
  <si>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</si>
  <si>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</si>
  <si>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</si>
  <si>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</si>
  <si>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</si>
  <si>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</si>
  <si>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</si>
  <si>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</si>
  <si>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</si>
  <si>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</si>
  <si>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</si>
  <si>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</si>
  <si>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</si>
  <si>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</si>
  <si>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</si>
  <si>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</si>
  <si>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</si>
  <si>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</si>
  <si>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</si>
  <si>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</si>
  <si>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</si>
  <si>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</si>
  <si>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</si>
  <si>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</si>
  <si>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</si>
  <si>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</si>
  <si>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</si>
  <si>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</si>
  <si>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</si>
  <si>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</si>
  <si>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</si>
  <si>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</si>
  <si>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</si>
  <si>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</si>
  <si>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</si>
  <si>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</si>
  <si>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</si>
  <si>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</si>
  <si>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</si>
  <si>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</si>
  <si>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</si>
  <si>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</si>
  <si>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</si>
  <si>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</si>
  <si>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</si>
  <si>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</si>
  <si>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</si>
  <si>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</si>
  <si>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</si>
  <si>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</si>
  <si>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</si>
  <si>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</si>
  <si>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</si>
  <si>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</si>
  <si>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</si>
  <si>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</si>
  <si>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</si>
  <si>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</si>
  <si>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</si>
  <si>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</si>
  <si>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</si>
  <si>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</si>
  <si>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</si>
  <si>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</si>
  <si>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</si>
  <si>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</si>
  <si>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</si>
  <si>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</si>
  <si>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</si>
  <si>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</si>
  <si>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</si>
  <si>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</si>
  <si>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</si>
  <si>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</si>
  <si>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</si>
  <si>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</si>
  <si>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</si>
  <si>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</si>
  <si>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</si>
  <si>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</si>
  <si>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</si>
  <si>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</si>
  <si>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</si>
  <si>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</si>
  <si>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</si>
  <si>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</si>
  <si>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</si>
  <si>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</si>
  <si>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</si>
  <si>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</si>
  <si>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</si>
  <si>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</si>
  <si>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</si>
  <si>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</si>
  <si>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</si>
  <si>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</si>
  <si>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</si>
  <si>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</si>
  <si>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</si>
  <si>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</si>
  <si>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</si>
  <si>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</si>
  <si>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</si>
  <si>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</si>
  <si>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</si>
  <si>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</si>
  <si>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</si>
  <si>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</si>
  <si>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</si>
  <si>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</si>
  <si>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</si>
  <si>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</si>
  <si>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</si>
  <si>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</si>
  <si>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</si>
  <si>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</si>
  <si>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</si>
  <si>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</si>
  <si>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</si>
  <si>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</si>
  <si>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</si>
  <si>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</si>
  <si>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</si>
  <si>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</si>
  <si>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</si>
  <si>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</si>
  <si>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</si>
  <si>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</si>
  <si>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</si>
  <si>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</si>
  <si>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</si>
  <si>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</si>
  <si>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</si>
  <si>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</si>
  <si>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</si>
  <si>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</si>
  <si>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</si>
  <si>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</si>
  <si>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</si>
  <si>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</si>
  <si>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</si>
  <si>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</si>
  <si>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</si>
  <si>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</si>
  <si>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</si>
  <si>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</si>
  <si>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</si>
  <si>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</si>
  <si>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</si>
  <si>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</si>
  <si>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</si>
  <si>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</si>
  <si>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</si>
  <si>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</si>
  <si>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</si>
  <si>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</si>
  <si>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</si>
  <si>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</si>
  <si>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</si>
  <si>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</si>
  <si>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</si>
  <si>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</si>
  <si>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</si>
  <si>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</si>
  <si>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</si>
  <si>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</si>
  <si>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</si>
  <si>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</si>
  <si>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</si>
  <si>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</si>
  <si>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</si>
  <si>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</si>
  <si>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</si>
  <si>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</si>
  <si>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</si>
  <si>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</si>
  <si>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</si>
  <si>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</si>
  <si>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</si>
  <si>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</si>
  <si>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</si>
  <si>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</si>
  <si>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</si>
  <si>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</si>
  <si>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</si>
  <si>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</si>
  <si>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</si>
  <si>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</si>
  <si>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</si>
  <si>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</si>
  <si>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</si>
  <si>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</si>
  <si>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</si>
  <si>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</si>
  <si>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</si>
  <si>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</si>
  <si>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</si>
  <si>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</si>
  <si>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</si>
  <si>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</si>
  <si>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</si>
  <si>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</si>
  <si>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</si>
  <si>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</si>
  <si>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</si>
  <si>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</si>
  <si>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</si>
  <si>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</si>
  <si>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</si>
  <si>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</si>
  <si>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</si>
  <si>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</si>
  <si>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</si>
  <si>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</si>
  <si>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</si>
  <si>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</si>
  <si>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</si>
  <si>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</si>
  <si>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</si>
  <si>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</si>
  <si>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</si>
  <si>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</si>
  <si>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</si>
  <si>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</si>
  <si>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</si>
  <si>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</si>
  <si>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</si>
  <si>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</si>
  <si>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</si>
  <si>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</si>
  <si>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</si>
  <si>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</si>
  <si>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</si>
  <si>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</si>
  <si>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</si>
  <si>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</si>
  <si>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</si>
  <si>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</si>
  <si>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</si>
  <si>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</si>
  <si>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</si>
  <si>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</si>
  <si>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</si>
  <si>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</si>
  <si>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</si>
  <si>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</si>
  <si>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</si>
  <si>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</si>
  <si>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</si>
  <si>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</si>
  <si>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</si>
  <si>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</si>
  <si>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</si>
  <si>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</si>
  <si>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</si>
  <si>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</si>
  <si>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</si>
  <si>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</si>
  <si>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</si>
  <si>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</si>
  <si>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</si>
  <si>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</si>
  <si>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</si>
  <si>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</si>
  <si>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</si>
  <si>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</si>
  <si>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</si>
  <si>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</si>
  <si>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</si>
  <si>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</si>
  <si>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</si>
  <si>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</si>
  <si>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</si>
  <si>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</si>
  <si>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</si>
  <si>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</si>
  <si>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</si>
  <si>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</si>
  <si>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</si>
  <si>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</si>
  <si>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</si>
  <si>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</si>
  <si>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</si>
  <si>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</si>
  <si>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</si>
  <si>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</si>
  <si>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</si>
  <si>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</si>
  <si>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</si>
  <si>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</si>
  <si>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</si>
  <si>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</si>
  <si>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</si>
  <si>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</si>
  <si>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</si>
  <si>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</si>
  <si>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</si>
  <si>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</si>
  <si>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</si>
  <si>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</si>
  <si>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</si>
  <si>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</si>
  <si>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</si>
  <si>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</si>
  <si>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</si>
  <si>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</si>
  <si>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</si>
  <si>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</si>
  <si>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</si>
  <si>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</si>
  <si>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</si>
  <si>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</si>
  <si>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</si>
  <si>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</si>
  <si>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</si>
  <si>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</si>
  <si>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</si>
  <si>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</si>
  <si>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</si>
  <si>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</si>
  <si>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</si>
  <si>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</si>
  <si>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</si>
  <si>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</si>
  <si>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</si>
  <si>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</si>
  <si>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</si>
  <si>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</si>
  <si>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</si>
  <si>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</si>
  <si>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</si>
  <si>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</si>
  <si>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</si>
  <si>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</si>
  <si>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</si>
  <si>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</si>
  <si>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</si>
  <si>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</si>
  <si>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</si>
  <si>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</si>
  <si>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</si>
  <si>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</si>
  <si>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</si>
  <si>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</si>
  <si>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</si>
  <si>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</si>
  <si>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</si>
  <si>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</si>
  <si>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</si>
  <si>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</si>
  <si>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</si>
  <si>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</si>
  <si>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</si>
  <si>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</si>
  <si>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</si>
  <si>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</si>
  <si>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</si>
  <si>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</si>
  <si>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</si>
  <si>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</si>
  <si>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</si>
  <si>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</si>
  <si>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</si>
  <si>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</si>
  <si>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</si>
  <si>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</si>
  <si>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</si>
  <si>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</si>
  <si>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</si>
  <si>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</si>
  <si>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</si>
  <si>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</si>
  <si>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</si>
  <si>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</si>
  <si>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</si>
  <si>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</si>
  <si>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</si>
  <si>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</si>
  <si>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</si>
  <si>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</si>
  <si>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</si>
  <si>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</si>
  <si>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</si>
  <si>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</si>
  <si>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</si>
  <si>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</si>
  <si>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</si>
  <si>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</si>
  <si>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</si>
  <si>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</si>
  <si>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</si>
  <si>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</si>
  <si>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</si>
  <si>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</si>
  <si>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</si>
  <si>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</si>
  <si>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</si>
  <si>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</si>
  <si>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</si>
  <si>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</si>
  <si>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</si>
  <si>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</si>
  <si>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</si>
  <si>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</si>
  <si>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</si>
  <si>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</si>
  <si>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</si>
  <si>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</si>
  <si>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</si>
  <si>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</si>
  <si>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</si>
  <si>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</si>
  <si>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</si>
  <si>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</si>
  <si>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</si>
  <si>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</si>
  <si>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</si>
  <si>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</si>
  <si>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</si>
  <si>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</si>
  <si>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</si>
  <si>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</si>
  <si>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</si>
  <si>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</si>
  <si>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</si>
  <si>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</si>
  <si>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</si>
  <si>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</si>
  <si>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</si>
  <si>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</si>
  <si>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</si>
  <si>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</si>
  <si>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</si>
  <si>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</si>
  <si>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</si>
  <si>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</si>
  <si>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</si>
  <si>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</si>
  <si>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</si>
  <si>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</si>
  <si>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</si>
  <si>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</si>
  <si>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</si>
  <si>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</si>
  <si>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</si>
  <si>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</si>
  <si>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</si>
  <si>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</si>
  <si>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</si>
  <si>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</si>
  <si>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</si>
  <si>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</si>
  <si>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</si>
  <si>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</si>
  <si>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</si>
  <si>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</si>
  <si>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</si>
  <si>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</si>
  <si>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</si>
  <si>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</si>
  <si>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</si>
  <si>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</si>
  <si>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</si>
  <si>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</si>
  <si>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</si>
  <si>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</si>
  <si>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</si>
  <si>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</si>
  <si>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</si>
  <si>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</si>
  <si>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</si>
  <si>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</si>
  <si>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</si>
  <si>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</si>
  <si>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</si>
  <si>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</si>
  <si>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</si>
  <si>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</si>
  <si>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</si>
  <si>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</si>
  <si>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</si>
  <si>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</si>
  <si>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</si>
  <si>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</si>
  <si>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</si>
  <si>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</si>
  <si>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</si>
  <si>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</si>
  <si>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</si>
  <si>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</si>
  <si>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</si>
  <si>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</si>
  <si>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</si>
  <si>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</si>
  <si>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</si>
  <si>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</si>
  <si>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</si>
  <si>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</si>
  <si>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</si>
  <si>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</si>
  <si>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</si>
  <si>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</si>
  <si>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</si>
  <si>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</si>
  <si>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</si>
  <si>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</si>
  <si>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</si>
  <si>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</si>
  <si>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</si>
  <si>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</si>
  <si>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</si>
  <si>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</si>
  <si>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</si>
  <si>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</si>
  <si>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</si>
  <si>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</si>
  <si>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</si>
  <si>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</si>
  <si>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</si>
  <si>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</si>
  <si>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</si>
  <si>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</si>
  <si>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</si>
  <si>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</si>
  <si>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</si>
  <si>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</si>
  <si>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</si>
  <si>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</si>
  <si>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</si>
  <si>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</si>
  <si>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</si>
  <si>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</si>
  <si>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</si>
  <si>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</si>
  <si>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</si>
  <si>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</si>
  <si>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</si>
  <si>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</si>
  <si>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</si>
  <si>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</si>
  <si>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</si>
  <si>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</si>
  <si>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</si>
  <si>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</si>
  <si>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</si>
  <si>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</si>
  <si>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</si>
  <si>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</si>
  <si>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</si>
  <si>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</si>
  <si>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</si>
  <si>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</si>
  <si>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</si>
  <si>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</si>
  <si>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</si>
  <si>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</si>
  <si>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</si>
  <si>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</si>
  <si>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</si>
  <si>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</si>
  <si>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</si>
  <si>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</si>
  <si>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</si>
  <si>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</si>
  <si>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</si>
  <si>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</si>
  <si>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</si>
  <si>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</si>
  <si>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</si>
  <si>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</si>
  <si>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</si>
  <si>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</si>
  <si>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</si>
  <si>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</si>
  <si>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</si>
  <si>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</si>
  <si>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</si>
  <si>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</si>
  <si>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</si>
  <si>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</si>
  <si>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</si>
  <si>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</si>
  <si>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</si>
  <si>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</si>
  <si>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</si>
  <si>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</si>
  <si>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</si>
  <si>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</si>
  <si>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</si>
  <si>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</si>
  <si>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</si>
  <si>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</si>
  <si>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</si>
  <si>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</si>
  <si>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</si>
  <si>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</si>
  <si>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</si>
  <si>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</si>
  <si>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</si>
  <si>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</si>
  <si>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</si>
  <si>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</si>
  <si>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</si>
  <si>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</si>
  <si>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</si>
  <si>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</si>
  <si>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</si>
  <si>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</si>
  <si>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</si>
  <si>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</si>
  <si>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</si>
  <si>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</si>
  <si>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</si>
  <si>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</si>
  <si>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</si>
  <si>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</si>
  <si>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</si>
  <si>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</si>
  <si>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</si>
  <si>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</si>
  <si>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</si>
  <si>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</si>
  <si>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</si>
  <si>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</si>
  <si>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</si>
  <si>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</si>
  <si>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</si>
  <si>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</si>
  <si>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</si>
  <si>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</si>
  <si>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</si>
  <si>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</si>
  <si>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</si>
  <si>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</si>
  <si>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</si>
  <si>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</si>
  <si>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</si>
  <si>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</si>
  <si>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</si>
  <si>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</si>
  <si>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</si>
  <si>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</si>
  <si>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</si>
  <si>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</si>
  <si>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</si>
  <si>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</si>
  <si>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</si>
  <si>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</si>
  <si>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</si>
  <si>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</si>
  <si>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</si>
  <si>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</si>
  <si>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</si>
  <si>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</si>
  <si>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</si>
  <si>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</si>
  <si>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</si>
  <si>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</si>
  <si>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</si>
  <si>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</si>
  <si>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</si>
  <si>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</si>
  <si>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</si>
  <si>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</si>
  <si>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</si>
  <si>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</si>
  <si>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</si>
  <si>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</si>
  <si>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</si>
  <si>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</si>
  <si>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</si>
  <si>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</si>
  <si>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</si>
  <si>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</si>
  <si>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</si>
  <si>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</si>
  <si>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</si>
  <si>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</si>
  <si>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</si>
  <si>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</si>
  <si>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</si>
  <si>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</si>
  <si>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</si>
  <si>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</si>
  <si>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</si>
  <si>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</si>
  <si>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</si>
  <si>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</si>
  <si>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</si>
  <si>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</si>
  <si>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</si>
  <si>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</si>
  <si>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</si>
  <si>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</si>
  <si>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</si>
  <si>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</si>
  <si>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</si>
  <si>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</si>
  <si>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</si>
  <si>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</si>
  <si>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</si>
  <si>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</si>
  <si>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</si>
  <si>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</si>
  <si>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</si>
  <si>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</si>
  <si>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</si>
  <si>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</si>
  <si>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</si>
  <si>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</si>
  <si>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</si>
  <si>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</si>
  <si>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</si>
  <si>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</si>
  <si>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</si>
  <si>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</si>
  <si>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</si>
  <si>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</si>
  <si>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</si>
  <si>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</si>
  <si>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</si>
  <si>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</si>
  <si>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</si>
  <si>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</si>
  <si>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</si>
  <si>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</si>
  <si>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</si>
  <si>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</si>
  <si>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</si>
  <si>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</si>
  <si>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</si>
  <si>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</si>
  <si>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</si>
  <si>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</si>
  <si>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</si>
  <si>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</si>
  <si>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</si>
  <si>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</si>
  <si>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</si>
  <si>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</si>
  <si>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</si>
  <si>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</si>
  <si>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</si>
  <si>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</si>
  <si>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</si>
  <si>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</si>
  <si>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</si>
  <si>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</si>
  <si>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</si>
  <si>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</si>
  <si>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</si>
  <si>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</si>
  <si>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</si>
  <si>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</si>
  <si>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</si>
  <si>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</si>
  <si>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</si>
  <si>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</si>
  <si>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</si>
  <si>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</si>
  <si>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</si>
  <si>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</si>
  <si>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</si>
  <si>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</si>
  <si>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</si>
  <si>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</si>
  <si>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</si>
  <si>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</si>
  <si>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</si>
  <si>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</si>
  <si>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</si>
  <si>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</si>
  <si>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</si>
  <si>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</si>
  <si>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</si>
  <si>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</si>
  <si>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</si>
  <si>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</si>
  <si>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</si>
  <si>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</si>
  <si>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</si>
  <si>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</si>
  <si>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</si>
  <si>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</si>
  <si>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</si>
  <si>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</si>
  <si>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</si>
  <si>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</si>
  <si>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</si>
  <si>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</si>
  <si>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</si>
  <si>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</si>
  <si>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</si>
  <si>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</si>
  <si>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</si>
  <si>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</si>
  <si>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</si>
  <si>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</si>
  <si>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</si>
  <si>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</si>
  <si>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</si>
  <si>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</si>
  <si>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</si>
  <si>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</si>
  <si>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</si>
  <si>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</si>
  <si>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</si>
  <si>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</si>
  <si>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</si>
  <si>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</si>
  <si>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</si>
  <si>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</si>
  <si>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</si>
  <si>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</si>
  <si>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</si>
  <si>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</si>
  <si>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</si>
  <si>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</si>
  <si>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</si>
  <si>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</si>
  <si>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</si>
  <si>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</si>
  <si>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</si>
  <si>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</si>
  <si>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</si>
  <si>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</si>
  <si>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</si>
  <si>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</si>
  <si>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</si>
  <si>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</si>
  <si>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</si>
  <si>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</si>
  <si>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</si>
  <si>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</si>
  <si>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</si>
  <si>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</si>
  <si>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</si>
  <si>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</si>
  <si>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</si>
  <si>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</si>
  <si>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</si>
  <si>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</si>
  <si>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</si>
  <si>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</si>
  <si>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</si>
  <si>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</si>
  <si>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</si>
  <si>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</si>
  <si>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</si>
  <si>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</si>
  <si>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</si>
  <si>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</si>
  <si>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</si>
  <si>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</si>
  <si>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</si>
  <si>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</si>
  <si>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</si>
  <si>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</si>
  <si>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</si>
  <si>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</si>
  <si>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</si>
  <si>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</si>
  <si>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</si>
  <si>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</si>
  <si>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</si>
  <si>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</si>
  <si>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</si>
  <si>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</si>
  <si>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</si>
  <si>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</si>
  <si>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</si>
  <si>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</si>
  <si>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</si>
  <si>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</si>
  <si>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</si>
  <si>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</si>
  <si>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</si>
  <si>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</si>
  <si>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</si>
  <si>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</si>
  <si>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</si>
  <si>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</si>
  <si>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</si>
  <si>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</si>
  <si>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</si>
  <si>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</si>
  <si>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</si>
  <si>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</si>
  <si>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</si>
  <si>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</si>
  <si>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</si>
  <si>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</si>
  <si>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</si>
  <si>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</si>
  <si>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</si>
  <si>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</si>
  <si>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</si>
  <si>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</si>
  <si>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</si>
  <si>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</si>
  <si>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</si>
  <si>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</si>
  <si>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</si>
  <si>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</si>
  <si>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</si>
  <si>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</si>
  <si>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</si>
  <si>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</si>
  <si>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</si>
  <si>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</si>
  <si>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</si>
  <si>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</si>
  <si>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</si>
  <si>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</si>
  <si>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</si>
  <si>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</si>
  <si>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</si>
  <si>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</si>
  <si>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</si>
  <si>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</si>
  <si>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</si>
  <si>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</si>
  <si>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</si>
  <si>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</si>
  <si>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</si>
  <si>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</si>
  <si>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</si>
  <si>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</si>
  <si>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</si>
  <si>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</si>
  <si>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</si>
  <si>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</si>
  <si>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</si>
  <si>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</si>
  <si>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</si>
  <si>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</si>
  <si>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</si>
  <si>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</si>
  <si>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</si>
  <si>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</si>
  <si>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</si>
  <si>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</si>
  <si>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</si>
  <si>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</si>
  <si>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</si>
  <si>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</si>
  <si>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</si>
  <si>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</si>
  <si>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</si>
  <si>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</si>
  <si>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</si>
  <si>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</si>
  <si>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</si>
  <si>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</si>
  <si>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</si>
  <si>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</si>
  <si>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</si>
  <si>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</si>
  <si>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</si>
  <si>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</si>
  <si>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</si>
  <si>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</si>
  <si>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</si>
  <si>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</si>
  <si>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</si>
  <si>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</si>
  <si>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</si>
  <si>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</si>
  <si>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</si>
  <si>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</si>
  <si>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</si>
  <si>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</si>
  <si>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</si>
  <si>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</si>
  <si>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</si>
  <si>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</si>
  <si>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</si>
  <si>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</si>
  <si>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</si>
  <si>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</si>
  <si>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</si>
  <si>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</si>
  <si>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</si>
  <si>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</si>
  <si>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</si>
  <si>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</si>
  <si>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</si>
  <si>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</si>
  <si>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</si>
  <si>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</si>
  <si>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</si>
  <si>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</si>
  <si>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</si>
  <si>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</si>
  <si>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</si>
  <si>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</si>
  <si>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</si>
  <si>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</si>
  <si>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</si>
  <si>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</si>
  <si>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</si>
  <si>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</si>
  <si>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</si>
  <si>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</si>
  <si>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</si>
  <si>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</si>
  <si>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</si>
  <si>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</si>
  <si>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</si>
  <si>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</si>
  <si>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</si>
  <si>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</si>
  <si>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</si>
  <si>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</si>
  <si>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</si>
  <si>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</si>
  <si>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</si>
  <si>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</si>
  <si>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</si>
  <si>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</si>
  <si>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</si>
  <si>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</si>
  <si>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</si>
  <si>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</si>
  <si>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</si>
  <si>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</si>
  <si>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</si>
  <si>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</si>
  <si>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</si>
  <si>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</si>
  <si>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</si>
  <si>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</si>
  <si>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</si>
  <si>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</si>
  <si>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</si>
  <si>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</si>
  <si>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</si>
  <si>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</si>
  <si>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</si>
  <si>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</si>
  <si>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</si>
  <si>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</si>
  <si>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</si>
  <si>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</si>
  <si>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</si>
  <si>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</si>
  <si>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</si>
  <si>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</si>
  <si>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</si>
  <si>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</si>
  <si>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</si>
  <si>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</si>
  <si>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</si>
  <si>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</si>
  <si>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</si>
  <si>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</si>
  <si>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</si>
  <si>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</si>
  <si>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</si>
  <si>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</si>
  <si>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</si>
  <si>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</si>
  <si>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</si>
  <si>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</si>
  <si>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</si>
  <si>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</si>
  <si>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</si>
  <si>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</si>
  <si>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</si>
  <si>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</si>
  <si>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</si>
  <si>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</si>
  <si>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</si>
  <si>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</si>
  <si>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</si>
  <si>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</si>
  <si>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</si>
  <si>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</si>
  <si>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</si>
  <si>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</si>
  <si>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</si>
  <si>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</si>
  <si>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</si>
  <si>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</si>
  <si>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</si>
  <si>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</si>
  <si>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</si>
  <si>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</si>
  <si>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</si>
  <si>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</si>
  <si>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</si>
  <si>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</si>
  <si>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</si>
  <si>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</si>
  <si>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</si>
  <si>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</si>
  <si>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</si>
  <si>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</si>
  <si>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</si>
  <si>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</si>
  <si>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</si>
  <si>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</si>
  <si>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</si>
  <si>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</si>
  <si>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</si>
  <si>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</si>
  <si>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</si>
  <si>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</si>
  <si>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</si>
  <si>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</si>
  <si>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</si>
  <si>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</si>
  <si>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</si>
  <si>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</si>
  <si>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</si>
  <si>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</si>
  <si>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</si>
  <si>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</si>
  <si>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</si>
  <si>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</si>
  <si>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</si>
  <si>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</si>
  <si>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</si>
  <si>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</si>
  <si>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</si>
  <si>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</si>
  <si>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</si>
  <si>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</si>
  <si>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</si>
  <si>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</si>
  <si>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</si>
  <si>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</si>
  <si>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</si>
  <si>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</si>
  <si>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</si>
  <si>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</si>
  <si>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</si>
  <si>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</si>
  <si>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</si>
  <si>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</si>
  <si>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</si>
  <si>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</si>
  <si>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</si>
  <si>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</si>
  <si>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</si>
  <si>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</si>
  <si>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</si>
  <si>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</si>
  <si>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</si>
  <si>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</si>
  <si>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</si>
  <si>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</si>
  <si>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</si>
  <si>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</si>
  <si>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</si>
  <si>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</si>
  <si>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</si>
  <si>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</si>
  <si>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</si>
  <si>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</si>
  <si>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</si>
  <si>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</si>
  <si>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</si>
  <si>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</si>
  <si>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</si>
  <si>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</si>
  <si>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</si>
  <si>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</si>
  <si>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</si>
  <si>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</si>
  <si>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</si>
  <si>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</si>
  <si>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</si>
  <si>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</si>
  <si>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</si>
  <si>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</si>
  <si>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</si>
  <si>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</si>
  <si>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</si>
  <si>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</si>
  <si>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</si>
  <si>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</si>
  <si>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</si>
  <si>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</si>
  <si>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</si>
  <si>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</si>
  <si>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</si>
  <si>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</si>
  <si>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</si>
  <si>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</si>
  <si>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</si>
  <si>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</si>
  <si>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</si>
  <si>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</si>
  <si>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</si>
  <si>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</si>
  <si>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</si>
  <si>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</si>
  <si>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</si>
  <si>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</si>
  <si>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</si>
  <si>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</si>
  <si>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</si>
  <si>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</si>
  <si>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</si>
  <si>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</si>
  <si>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</si>
  <si>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</si>
  <si>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</si>
  <si>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</si>
  <si>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</si>
  <si>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</si>
  <si>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</si>
  <si>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</si>
  <si>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</si>
  <si>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</si>
  <si>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</si>
  <si>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</si>
  <si>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</si>
  <si>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</si>
  <si>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</si>
  <si>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</si>
  <si>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</si>
  <si>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</si>
  <si>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</si>
  <si>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</si>
  <si>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</si>
  <si>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</si>
  <si>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</si>
  <si>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</si>
  <si>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</si>
  <si>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</si>
  <si>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</si>
  <si>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</si>
  <si>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</si>
  <si>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</si>
  <si>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</si>
  <si>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</si>
  <si>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</si>
  <si>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</si>
  <si>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</si>
  <si>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</si>
  <si>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</si>
  <si>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</si>
  <si>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</si>
  <si>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</si>
  <si>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</si>
  <si>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</si>
  <si>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</si>
  <si>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</si>
  <si>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</si>
  <si>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</si>
  <si>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</si>
  <si>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</si>
  <si>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</si>
  <si>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</si>
  <si>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</si>
  <si>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</si>
  <si>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</si>
  <si>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</si>
  <si>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</si>
  <si>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</si>
  <si>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</si>
  <si>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</si>
  <si>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</si>
  <si>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</si>
  <si>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</si>
  <si>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</si>
  <si>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</si>
  <si>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</si>
  <si>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</si>
  <si>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</si>
  <si>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</si>
  <si>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</si>
  <si>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</si>
  <si>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</si>
  <si>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</si>
  <si>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</si>
  <si>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</si>
  <si>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</si>
  <si>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</si>
  <si>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</si>
  <si>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</si>
  <si>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</si>
  <si>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</si>
  <si>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</si>
  <si>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</si>
  <si>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</si>
  <si>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</si>
  <si>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</si>
  <si>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</si>
  <si>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</si>
  <si>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</si>
  <si>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</si>
  <si>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</si>
  <si>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</si>
  <si>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</si>
  <si>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</si>
  <si>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</si>
  <si>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</si>
  <si>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</si>
  <si>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</si>
  <si>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</si>
  <si>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</si>
  <si>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</si>
  <si>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</si>
  <si>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</si>
  <si>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</si>
  <si>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</si>
  <si>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</si>
  <si>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</si>
  <si>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</si>
  <si>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</si>
  <si>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</si>
  <si>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</si>
  <si>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</si>
  <si>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</si>
  <si>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</si>
  <si>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</si>
  <si>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</si>
  <si>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</si>
  <si>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</si>
  <si>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</si>
  <si>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</si>
  <si>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</si>
  <si>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</si>
  <si>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</si>
  <si>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</si>
  <si>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</si>
  <si>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</si>
  <si>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</si>
  <si>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</si>
  <si>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</si>
  <si>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</si>
  <si>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</si>
  <si>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</si>
  <si>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</si>
  <si>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</si>
  <si>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</si>
  <si>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</si>
  <si>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</si>
  <si>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</si>
  <si>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</si>
  <si>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</si>
  <si>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</si>
  <si>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</si>
  <si>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</si>
  <si>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</si>
  <si>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</si>
  <si>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</si>
  <si>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</si>
  <si>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</si>
  <si>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</si>
  <si>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</si>
  <si>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</si>
  <si>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</si>
  <si>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</si>
  <si>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</si>
  <si>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</si>
  <si>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</si>
  <si>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</si>
  <si>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</si>
  <si>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</si>
  <si>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</si>
  <si>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</si>
  <si>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</si>
  <si>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</si>
  <si>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</si>
  <si>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</si>
  <si>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</si>
  <si>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</si>
  <si>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</si>
  <si>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</si>
  <si>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</si>
  <si>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</si>
  <si>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</si>
  <si>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</si>
  <si>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</si>
  <si>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</si>
  <si>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</si>
  <si>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</si>
  <si>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</si>
  <si>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</si>
  <si>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</si>
  <si>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</si>
  <si>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</si>
  <si>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</si>
  <si>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</si>
  <si>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</si>
  <si>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</si>
  <si>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</si>
  <si>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</si>
  <si>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</si>
  <si>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</si>
  <si>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</si>
  <si>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</si>
  <si>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</si>
  <si>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</si>
  <si>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</si>
  <si>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</si>
  <si>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</si>
  <si>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</si>
  <si>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</si>
  <si>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</si>
  <si>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</si>
  <si>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</si>
  <si>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</si>
  <si>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</si>
  <si>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</si>
  <si>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</si>
  <si>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</si>
  <si>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</si>
  <si>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</si>
  <si>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</si>
  <si>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</si>
  <si>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</si>
  <si>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</si>
  <si>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</si>
  <si>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</si>
  <si>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</si>
  <si>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</si>
  <si>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</si>
  <si>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</si>
  <si>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</si>
  <si>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</si>
  <si>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</si>
  <si>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</si>
  <si>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</si>
  <si>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</si>
  <si>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</si>
  <si>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</si>
  <si>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</si>
  <si>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</si>
  <si>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</si>
  <si>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</si>
  <si>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</si>
  <si>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</si>
  <si>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</si>
  <si>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</si>
  <si>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</si>
  <si>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</si>
  <si>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</si>
  <si>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</si>
  <si>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</si>
  <si>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</si>
  <si>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</si>
  <si>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</si>
  <si>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</si>
  <si>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</si>
  <si>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</si>
  <si>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</si>
  <si>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</si>
  <si>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</si>
  <si>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</si>
  <si>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</si>
  <si>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</si>
  <si>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</si>
  <si>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</si>
  <si>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</si>
  <si>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</si>
  <si>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</si>
  <si>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</si>
  <si>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</si>
  <si>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</si>
  <si>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</si>
  <si>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</si>
  <si>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</si>
  <si>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</si>
  <si>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</si>
  <si>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</si>
  <si>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</si>
  <si>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</si>
  <si>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</si>
  <si>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</si>
  <si>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</si>
  <si>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</si>
  <si>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</si>
  <si>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</si>
  <si>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</si>
  <si>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</si>
  <si>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</si>
  <si>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</si>
  <si>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</si>
  <si>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</si>
  <si>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</si>
  <si>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</si>
  <si>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</si>
  <si>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</si>
  <si>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</si>
  <si>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</si>
  <si>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</si>
  <si>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</si>
  <si>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</si>
  <si>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</si>
  <si>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</si>
  <si>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</si>
  <si>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</si>
  <si>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</si>
  <si>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</si>
  <si>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</si>
  <si>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</si>
  <si>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</si>
  <si>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</si>
  <si>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</si>
  <si>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</si>
  <si>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</si>
  <si>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</si>
  <si>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</si>
  <si>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</si>
  <si>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</si>
  <si>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</si>
  <si>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</si>
  <si>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</si>
  <si>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</si>
  <si>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</si>
  <si>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</si>
  <si>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</si>
  <si>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</si>
  <si>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</si>
  <si>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</si>
  <si>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</si>
  <si>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</si>
  <si>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</si>
  <si>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</si>
  <si>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</si>
  <si>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</si>
  <si>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</si>
  <si>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</si>
  <si>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</si>
  <si>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</si>
  <si>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</si>
  <si>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</si>
  <si>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</si>
  <si>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</si>
  <si>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</si>
  <si>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</si>
  <si>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</si>
  <si>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</si>
  <si>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</si>
  <si>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</si>
  <si>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</si>
  <si>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</si>
  <si>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</si>
  <si>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</si>
  <si>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</si>
  <si>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</si>
  <si>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</si>
  <si>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</si>
  <si>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</si>
  <si>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</si>
  <si>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</si>
  <si>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</si>
  <si>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</si>
  <si>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</si>
  <si>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</si>
  <si>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</si>
  <si>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</si>
  <si>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</si>
  <si>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</si>
  <si>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</si>
  <si>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</si>
  <si>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</si>
  <si>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</si>
  <si>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</si>
  <si>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</si>
  <si>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</si>
  <si>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</si>
  <si>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</si>
  <si>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</si>
  <si>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</si>
  <si>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</si>
  <si>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</si>
  <si>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</si>
  <si>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</si>
  <si>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</si>
  <si>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</si>
  <si>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</si>
  <si>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</si>
  <si>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</si>
  <si>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</si>
  <si>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</si>
  <si>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</si>
  <si>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</si>
  <si>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</si>
  <si>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</si>
  <si>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</si>
  <si>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</si>
  <si>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</si>
  <si>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</si>
  <si>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</si>
  <si>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</si>
  <si>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</si>
  <si>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</si>
  <si>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</si>
  <si>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</si>
  <si>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</si>
  <si>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</si>
  <si>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</si>
  <si>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</si>
  <si>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</si>
  <si>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</si>
  <si>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</si>
  <si>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</si>
  <si>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</si>
  <si>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</si>
  <si>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</si>
  <si>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</si>
  <si>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</si>
  <si>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</si>
  <si>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</si>
  <si>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</si>
  <si>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</si>
  <si>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</si>
  <si>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</si>
  <si>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</si>
  <si>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</si>
  <si>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</si>
  <si>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</si>
  <si>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</si>
  <si>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</si>
  <si>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</si>
  <si>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</si>
  <si>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</si>
  <si>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</si>
  <si>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</si>
  <si>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</si>
  <si>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</si>
  <si>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</si>
  <si>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</si>
  <si>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</si>
  <si>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</si>
  <si>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</si>
  <si>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</si>
  <si>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</si>
  <si>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</si>
  <si>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</si>
  <si>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</si>
  <si>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</si>
  <si>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</si>
  <si>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</si>
  <si>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</si>
  <si>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</si>
  <si>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</si>
  <si>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</si>
  <si>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</si>
  <si>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</si>
  <si>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</si>
  <si>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</si>
  <si>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</si>
  <si>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</si>
  <si>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</si>
  <si>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</si>
  <si>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</si>
  <si>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</si>
  <si>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</si>
  <si>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</si>
  <si>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</si>
  <si>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</si>
  <si>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</si>
  <si>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</si>
  <si>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</si>
  <si>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</si>
  <si>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</si>
  <si>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</si>
  <si>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</si>
  <si>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</si>
  <si>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</si>
  <si>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</si>
  <si>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</si>
  <si>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</si>
  <si>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</si>
  <si>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</si>
  <si>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</si>
  <si>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</si>
  <si>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</si>
  <si>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</si>
  <si>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</si>
  <si>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</si>
  <si>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</si>
  <si>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</si>
  <si>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</si>
  <si>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</si>
  <si>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</si>
  <si>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</si>
  <si>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</si>
  <si>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</si>
  <si>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</si>
  <si>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</si>
  <si>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</si>
  <si>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</si>
  <si>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</si>
  <si>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</si>
  <si>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</si>
  <si>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</si>
  <si>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</si>
  <si>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</si>
  <si>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</si>
  <si>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</si>
  <si>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</si>
  <si>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</si>
  <si>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</si>
  <si>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</si>
  <si>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</si>
  <si>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</si>
  <si>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</si>
  <si>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</si>
  <si>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</si>
  <si>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</si>
  <si>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</si>
  <si>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</si>
  <si>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</si>
  <si>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</si>
  <si>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</si>
  <si>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</si>
  <si>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</si>
  <si>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</si>
  <si>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</si>
  <si>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</si>
  <si>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</si>
  <si>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</si>
  <si>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</si>
  <si>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</si>
  <si>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</si>
  <si>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</si>
  <si>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</si>
  <si>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</si>
  <si>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</si>
  <si>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</si>
  <si>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</si>
  <si>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</si>
  <si>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</si>
  <si>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</si>
  <si>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</si>
  <si>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</si>
  <si>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</si>
  <si>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</si>
  <si>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</si>
  <si>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</si>
  <si>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</si>
  <si>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</si>
  <si>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</si>
  <si>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</si>
  <si>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</si>
  <si>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</si>
  <si>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</si>
  <si>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</si>
  <si>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</si>
  <si>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</si>
  <si>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</si>
  <si>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</si>
  <si>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</si>
  <si>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</si>
  <si>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</si>
  <si>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</si>
  <si>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</si>
  <si>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</si>
  <si>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</si>
  <si>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</si>
  <si>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</si>
  <si>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</si>
  <si>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</si>
  <si>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</si>
  <si>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</si>
  <si>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</si>
  <si>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</si>
  <si>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</si>
  <si>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</si>
  <si>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</si>
  <si>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</si>
  <si>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</si>
  <si>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</si>
  <si>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</si>
  <si>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</si>
  <si>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</si>
  <si>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</si>
  <si>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</si>
  <si>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</si>
  <si>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</si>
  <si>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</si>
  <si>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</si>
  <si>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</si>
  <si>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</si>
  <si>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</si>
  <si>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</si>
  <si>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</si>
  <si>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</si>
  <si>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</si>
  <si>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</si>
  <si>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</si>
  <si>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</si>
  <si>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</si>
  <si>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</si>
  <si>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</si>
  <si>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</si>
  <si>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</si>
  <si>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</si>
  <si>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</si>
  <si>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</si>
  <si>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</si>
  <si>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</si>
  <si>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</si>
  <si>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</si>
  <si>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</si>
  <si>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</si>
  <si>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</si>
  <si>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</si>
  <si>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</si>
  <si>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</si>
  <si>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</si>
  <si>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</si>
  <si>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</si>
  <si>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</si>
  <si>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</si>
  <si>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</si>
  <si>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</si>
  <si>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</si>
  <si>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</si>
  <si>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</si>
  <si>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</si>
  <si>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</si>
  <si>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</si>
  <si>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</si>
  <si>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</si>
  <si>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</si>
  <si>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</si>
  <si>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</si>
  <si>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</si>
  <si>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</si>
  <si>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</si>
  <si>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</si>
  <si>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</si>
  <si>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</si>
  <si>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</si>
  <si>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</si>
  <si>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</si>
  <si>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</si>
  <si>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</si>
  <si>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</si>
  <si>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</si>
  <si>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</si>
  <si>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</si>
  <si>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</si>
  <si>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</si>
  <si>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</si>
  <si>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</si>
  <si>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</si>
  <si>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</si>
  <si>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</si>
  <si>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</si>
  <si>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</si>
  <si>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</si>
  <si>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</si>
  <si>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</si>
  <si>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</si>
  <si>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</si>
  <si>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</si>
  <si>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</si>
  <si>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</si>
  <si>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</si>
  <si>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</si>
  <si>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</si>
  <si>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</si>
  <si>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</si>
  <si>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</si>
  <si>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</si>
  <si>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</si>
  <si>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</si>
  <si>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</si>
  <si>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</si>
  <si>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</si>
  <si>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</si>
  <si>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</si>
  <si>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</si>
  <si>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</si>
  <si>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</si>
  <si>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</si>
  <si>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</si>
  <si>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</si>
  <si>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</si>
  <si>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</si>
  <si>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</si>
  <si>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</si>
  <si>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</si>
  <si>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</si>
  <si>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</si>
  <si>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</si>
  <si>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</si>
  <si>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</si>
  <si>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</si>
  <si>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</si>
  <si>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</si>
  <si>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</si>
  <si>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</si>
  <si>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</si>
  <si>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</si>
  <si>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</si>
  <si>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</si>
  <si>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</si>
  <si>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</si>
  <si>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</si>
  <si>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</si>
  <si>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</si>
  <si>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</si>
  <si>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</si>
  <si>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</si>
  <si>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</si>
  <si>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</si>
  <si>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</si>
  <si>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</si>
  <si>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</si>
  <si>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</si>
  <si>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</si>
  <si>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</si>
  <si>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</si>
  <si>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</si>
  <si>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</si>
  <si>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</si>
  <si>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</si>
  <si>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</si>
  <si>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</si>
  <si>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</si>
  <si>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</si>
  <si>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</si>
  <si>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</si>
  <si>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</si>
  <si>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</si>
  <si>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</si>
  <si>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</si>
  <si>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</si>
  <si>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</si>
  <si>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</si>
  <si>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</si>
  <si>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</si>
  <si>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</si>
  <si>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</si>
  <si>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</si>
  <si>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</si>
  <si>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</si>
  <si>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</si>
  <si>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</si>
  <si>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</si>
  <si>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</si>
  <si>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</si>
  <si>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</si>
  <si>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</si>
  <si>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</si>
  <si>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</si>
  <si>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</si>
  <si>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</si>
  <si>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</si>
  <si>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</si>
  <si>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</si>
  <si>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</si>
  <si>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</si>
  <si>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</si>
  <si>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</si>
  <si>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</si>
  <si>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</si>
  <si>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</si>
  <si>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</si>
  <si>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</si>
  <si>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</si>
  <si>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</si>
  <si>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</si>
  <si>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</si>
  <si>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</si>
  <si>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</si>
  <si>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</si>
  <si>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</si>
  <si>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</si>
  <si>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</si>
  <si>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</si>
  <si>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</si>
  <si>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</si>
  <si>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</si>
  <si>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</si>
  <si>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</si>
  <si>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</si>
  <si>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</si>
  <si>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</si>
  <si>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</si>
  <si>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</si>
  <si>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</si>
  <si>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</si>
  <si>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</si>
  <si>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</si>
  <si>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</si>
  <si>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</si>
  <si>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</si>
  <si>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</si>
  <si>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</si>
  <si>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</si>
  <si>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</si>
  <si>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</si>
  <si>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</si>
  <si>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</si>
  <si>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</si>
  <si>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</si>
  <si>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</si>
  <si>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</si>
  <si>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</si>
  <si>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</si>
  <si>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</si>
  <si>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</si>
  <si>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</si>
  <si>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</si>
  <si>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</si>
  <si>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</si>
  <si>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</si>
  <si>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</si>
  <si>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</si>
  <si>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</si>
  <si>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</si>
  <si>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</si>
  <si>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</si>
  <si>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</si>
  <si>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</si>
  <si>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</si>
  <si>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</si>
  <si>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</si>
  <si>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</si>
  <si>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</si>
  <si>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</si>
  <si>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</si>
  <si>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</si>
  <si>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</si>
  <si>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</si>
  <si>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</si>
  <si>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</si>
  <si>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</si>
  <si>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</si>
  <si>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</si>
  <si>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</si>
  <si>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</si>
  <si>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</si>
  <si>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</si>
  <si>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</si>
  <si>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</si>
  <si>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</si>
  <si>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</si>
  <si>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</si>
  <si>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</si>
  <si>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</si>
  <si>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</si>
  <si>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</si>
  <si>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</si>
  <si>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</si>
  <si>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</si>
  <si>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</si>
  <si>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</si>
  <si>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</si>
  <si>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</si>
  <si>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</si>
  <si>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</si>
  <si>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</si>
  <si>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</si>
  <si>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</si>
  <si>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</si>
  <si>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</si>
  <si>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</si>
  <si>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</si>
  <si>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</si>
  <si>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</si>
  <si>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</si>
  <si>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</si>
  <si>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</si>
  <si>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</si>
  <si>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</si>
  <si>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</si>
  <si>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</si>
  <si>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</si>
  <si>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</si>
  <si>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</si>
  <si>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</si>
  <si>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</si>
  <si>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</si>
  <si>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</si>
  <si>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</si>
  <si>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</si>
  <si>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</si>
  <si>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</si>
  <si>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</si>
  <si>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</si>
  <si>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</si>
  <si>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</si>
  <si>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</si>
  <si>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</si>
  <si>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</si>
  <si>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</si>
  <si>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</si>
  <si>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</si>
  <si>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</si>
  <si>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</si>
  <si>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</si>
  <si>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</si>
  <si>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</si>
  <si>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</si>
  <si>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</si>
  <si>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</si>
  <si>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</si>
  <si>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</si>
  <si>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</si>
  <si>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</si>
  <si>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</si>
  <si>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</si>
  <si>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</si>
  <si>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</si>
  <si>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</si>
  <si>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</si>
  <si>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</si>
  <si>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</si>
  <si>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</si>
  <si>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</si>
  <si>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</si>
  <si>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</si>
  <si>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</si>
  <si>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</si>
  <si>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</si>
  <si>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</si>
  <si>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</si>
  <si>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</si>
  <si>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</si>
  <si>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</si>
  <si>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</si>
  <si>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</si>
  <si>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</si>
  <si>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</si>
  <si>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</si>
  <si>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</si>
  <si>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</si>
  <si>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</si>
  <si>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</si>
  <si>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</si>
  <si>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</si>
  <si>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</si>
  <si>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</si>
  <si>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</si>
  <si>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</si>
  <si>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</si>
  <si>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</si>
  <si>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</si>
  <si>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</si>
  <si>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</si>
  <si>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</si>
  <si>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</si>
  <si>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</si>
  <si>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</si>
  <si>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</si>
  <si>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</si>
  <si>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</si>
  <si>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</si>
  <si>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</si>
  <si>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</si>
  <si>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</si>
  <si>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</si>
  <si>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</si>
  <si>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</si>
  <si>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</si>
  <si>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</si>
  <si>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</si>
  <si>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</si>
  <si>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</si>
  <si>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</si>
  <si>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</si>
  <si>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</si>
  <si>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</si>
  <si>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</si>
  <si>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</si>
  <si>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</si>
  <si>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</si>
  <si>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</si>
  <si>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</si>
  <si>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</si>
  <si>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</si>
  <si>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</si>
  <si>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</si>
  <si>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</si>
  <si>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</si>
  <si>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</si>
  <si>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</si>
  <si>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</si>
  <si>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</si>
  <si>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</si>
  <si>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</si>
  <si>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</si>
  <si>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</si>
  <si>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</si>
  <si>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</si>
  <si>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</si>
  <si>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</si>
  <si>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</si>
  <si>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</si>
  <si>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</si>
  <si>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</si>
  <si>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</si>
  <si>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</si>
  <si>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</si>
  <si>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</si>
  <si>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</si>
  <si>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</si>
  <si>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</si>
  <si>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</si>
  <si>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</si>
  <si>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</si>
  <si>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</si>
  <si>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</si>
  <si>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</si>
  <si>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</si>
  <si>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</si>
  <si>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</si>
  <si>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</si>
  <si>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</si>
  <si>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</si>
  <si>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</si>
  <si>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</si>
  <si>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</si>
  <si>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</si>
  <si>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</si>
  <si>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</si>
  <si>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</si>
  <si>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</si>
  <si>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</si>
  <si>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</si>
  <si>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</si>
  <si>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</si>
  <si>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</si>
  <si>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</si>
  <si>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</si>
  <si>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</si>
  <si>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</si>
  <si>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</si>
  <si>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</si>
  <si>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</si>
  <si>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</si>
  <si>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</si>
  <si>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</si>
  <si>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</si>
  <si>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</si>
  <si>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</si>
  <si>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</si>
  <si>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</si>
  <si>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</si>
  <si>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</si>
  <si>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</si>
  <si>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</si>
  <si>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</si>
  <si>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</si>
  <si>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</si>
  <si>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</si>
  <si>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</si>
  <si>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</si>
  <si>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</si>
  <si>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</si>
  <si>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</si>
  <si>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</si>
  <si>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</si>
  <si>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</si>
  <si>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</si>
  <si>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</si>
  <si>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</si>
  <si>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</si>
  <si>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</si>
  <si>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</si>
  <si>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</si>
  <si>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</si>
  <si>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</si>
  <si>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</si>
  <si>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</si>
  <si>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</si>
  <si>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</si>
  <si>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</si>
  <si>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</si>
  <si>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</si>
  <si>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</si>
  <si>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</si>
  <si>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</si>
  <si>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</si>
  <si>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</si>
  <si>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</si>
  <si>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</si>
  <si>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</si>
  <si>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</si>
  <si>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</si>
  <si>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</si>
  <si>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</si>
  <si>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</si>
  <si>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</si>
  <si>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</si>
  <si>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</si>
  <si>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</si>
  <si>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</si>
  <si>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</si>
  <si>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</si>
  <si>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</si>
  <si>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</si>
  <si>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</si>
  <si>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</si>
  <si>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</si>
  <si>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</si>
  <si>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</si>
  <si>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</si>
  <si>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</si>
  <si>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</si>
  <si>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</si>
  <si>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</si>
  <si>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</si>
  <si>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</si>
  <si>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</si>
  <si>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</si>
  <si>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</si>
  <si>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</si>
  <si>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</si>
  <si>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</si>
  <si>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</si>
  <si>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</si>
  <si>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</si>
  <si>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</si>
  <si>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</si>
  <si>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</si>
  <si>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</si>
  <si>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</si>
  <si>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</si>
  <si>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</si>
  <si>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</si>
  <si>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</si>
  <si>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</si>
  <si>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</si>
  <si>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</si>
  <si>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</si>
  <si>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</si>
  <si>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</si>
  <si>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</si>
  <si>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</si>
  <si>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</si>
  <si>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</si>
  <si>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</si>
  <si>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</si>
  <si>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</si>
  <si>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</si>
  <si>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</si>
  <si>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</si>
  <si>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</si>
  <si>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</si>
  <si>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</si>
  <si>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</si>
  <si>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</si>
  <si>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</si>
  <si>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</si>
  <si>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</si>
  <si>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</si>
  <si>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</si>
  <si>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</si>
  <si>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</si>
  <si>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</si>
  <si>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</si>
  <si>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</si>
  <si>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</si>
  <si>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</si>
  <si>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</si>
  <si>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</si>
  <si>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</si>
  <si>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</si>
  <si>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</si>
  <si>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</si>
  <si>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</si>
  <si>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</si>
  <si>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</si>
  <si>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</si>
  <si>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</si>
  <si>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</si>
  <si>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</si>
  <si>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</si>
  <si>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</si>
  <si>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</si>
  <si>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</si>
  <si>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</si>
  <si>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</si>
  <si>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</si>
  <si>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</si>
  <si>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</si>
  <si>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</si>
  <si>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</si>
  <si>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</si>
  <si>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</si>
  <si>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</si>
  <si>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</si>
  <si>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</si>
  <si>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</si>
  <si>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</si>
  <si>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</si>
  <si>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</si>
  <si>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</si>
  <si>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</si>
  <si>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</si>
  <si>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</si>
  <si>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</si>
  <si>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</si>
  <si>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</si>
  <si>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</si>
  <si>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</si>
  <si>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</si>
  <si>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</si>
  <si>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</si>
  <si>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</si>
  <si>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</si>
  <si>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</si>
  <si>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</si>
  <si>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</si>
  <si>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</si>
  <si>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</si>
  <si>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</si>
  <si>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</si>
  <si>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</si>
  <si>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</si>
  <si>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</si>
  <si>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</si>
  <si>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</si>
  <si>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</si>
  <si>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</si>
  <si>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</si>
  <si>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</si>
  <si>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</si>
  <si>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</si>
  <si>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</si>
  <si>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</si>
  <si>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</si>
  <si>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</si>
  <si>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</si>
  <si>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</si>
  <si>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</si>
  <si>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</si>
  <si>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</si>
  <si>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</si>
  <si>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</si>
  <si>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</si>
  <si>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</si>
  <si>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</si>
  <si>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</si>
  <si>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</si>
  <si>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</si>
  <si>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</si>
  <si>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</si>
  <si>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</si>
  <si>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</si>
  <si>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</si>
  <si>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</si>
  <si>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</si>
  <si>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</si>
  <si>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</si>
  <si>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</si>
  <si>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</si>
  <si>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</si>
  <si>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</si>
  <si>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</si>
  <si>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</si>
  <si>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</si>
  <si>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</si>
  <si>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</si>
  <si>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</si>
  <si>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</si>
  <si>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</si>
  <si>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</si>
  <si>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</si>
  <si>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</si>
  <si>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</si>
  <si>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</si>
  <si>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</si>
  <si>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</si>
  <si>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</si>
  <si>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</si>
  <si>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</si>
  <si>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</si>
  <si>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</si>
  <si>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</si>
  <si>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</si>
  <si>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</si>
  <si>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</si>
  <si>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</si>
  <si>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</si>
  <si>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</si>
  <si>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</si>
  <si>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</si>
  <si>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</si>
  <si>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</si>
  <si>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</si>
  <si>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</si>
  <si>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</si>
  <si>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</si>
  <si>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</si>
  <si>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</si>
  <si>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</si>
  <si>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</si>
  <si>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</si>
  <si>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</si>
  <si>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</si>
  <si>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</si>
  <si>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</si>
  <si>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</si>
  <si>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</si>
  <si>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</si>
  <si>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</si>
  <si>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</si>
  <si>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</si>
  <si>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</si>
  <si>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</si>
  <si>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</si>
  <si>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</si>
  <si>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</si>
  <si>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</si>
  <si>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</si>
  <si>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</si>
  <si>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</si>
  <si>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</si>
  <si>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</si>
  <si>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</si>
  <si>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</si>
  <si>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</si>
  <si>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</si>
  <si>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</si>
  <si>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</si>
  <si>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</si>
  <si>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</si>
  <si>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</si>
  <si>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</si>
  <si>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</si>
  <si>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</si>
  <si>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</si>
  <si>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</si>
  <si>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</si>
  <si>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</si>
  <si>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</si>
  <si>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</si>
  <si>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</si>
  <si>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</si>
  <si>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</si>
  <si>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</si>
  <si>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</si>
  <si>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</si>
  <si>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</si>
  <si>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</si>
  <si>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</si>
  <si>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</si>
  <si>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</si>
  <si>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</si>
  <si>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</si>
  <si>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</si>
  <si>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</si>
  <si>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</si>
  <si>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</si>
  <si>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</si>
  <si>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</si>
  <si>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</si>
  <si>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</si>
  <si>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</si>
  <si>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</si>
  <si>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</si>
  <si>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</si>
  <si>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</si>
  <si>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</si>
  <si>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</si>
  <si>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</si>
  <si>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</si>
  <si>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</si>
  <si>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</si>
  <si>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</si>
  <si>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</si>
  <si>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</si>
  <si>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</si>
  <si>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</si>
  <si>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</si>
  <si>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</si>
  <si>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</si>
  <si>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</si>
  <si>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</si>
  <si>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</si>
  <si>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</si>
  <si>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</si>
  <si>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</si>
  <si>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</si>
  <si>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</si>
  <si>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</si>
  <si>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</si>
  <si>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</si>
  <si>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</si>
  <si>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</si>
  <si>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</si>
  <si>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</si>
  <si>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</si>
  <si>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</si>
  <si>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</si>
  <si>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</si>
  <si>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</si>
  <si>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</si>
  <si>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</si>
  <si>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</si>
  <si>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</si>
  <si>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</si>
  <si>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</si>
  <si>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</si>
  <si>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</si>
  <si>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</si>
  <si>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</si>
  <si>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</si>
  <si>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</si>
  <si>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</si>
  <si>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</si>
  <si>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</si>
  <si>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</si>
  <si>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</si>
  <si>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</si>
  <si>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</si>
  <si>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</si>
  <si>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</si>
  <si>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</si>
  <si>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</si>
  <si>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</si>
  <si>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</si>
  <si>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</si>
  <si>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</si>
  <si>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</si>
  <si>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</si>
  <si>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</si>
  <si>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</si>
  <si>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</si>
  <si>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</si>
  <si>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</si>
  <si>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</si>
  <si>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</si>
  <si>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</si>
  <si>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</si>
  <si>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</si>
  <si>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</si>
  <si>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</si>
  <si>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</si>
  <si>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</si>
  <si>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</si>
  <si>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</si>
  <si>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</si>
  <si>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</si>
  <si>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</si>
  <si>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</si>
  <si>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</si>
  <si>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</si>
  <si>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</si>
  <si>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</si>
  <si>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</si>
  <si>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</si>
  <si>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</si>
  <si>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</si>
  <si>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</si>
  <si>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</si>
  <si>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</si>
  <si>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</si>
  <si>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</si>
  <si>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</si>
  <si>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</si>
  <si>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</si>
  <si>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</si>
  <si>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</si>
  <si>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</si>
  <si>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</si>
  <si>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</si>
  <si>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</si>
  <si>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</si>
  <si>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</si>
  <si>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</si>
  <si>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</si>
  <si>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</si>
  <si>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</si>
  <si>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</si>
  <si>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</si>
  <si>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</si>
  <si>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</si>
  <si>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</si>
  <si>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</si>
  <si>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</si>
  <si>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</si>
  <si>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</si>
  <si>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</si>
  <si>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</si>
  <si>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</si>
  <si>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</si>
  <si>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</si>
  <si>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</si>
  <si>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</si>
  <si>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</si>
  <si>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</si>
  <si>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</si>
  <si>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</si>
  <si>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</si>
  <si>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</si>
  <si>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</si>
  <si>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</si>
  <si>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</si>
  <si>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</si>
  <si>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</si>
  <si>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</si>
  <si>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</si>
  <si>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</si>
  <si>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</si>
  <si>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</si>
  <si>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</si>
  <si>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</si>
  <si>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</si>
  <si>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</si>
  <si>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</si>
  <si>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</si>
  <si>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</si>
  <si>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</si>
  <si>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</si>
  <si>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</si>
  <si>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</si>
  <si>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</si>
  <si>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</si>
  <si>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</si>
  <si>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</si>
  <si>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</si>
  <si>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</si>
  <si>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</si>
  <si>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</si>
  <si>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</si>
  <si>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</si>
  <si>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</si>
  <si>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</si>
  <si>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</si>
  <si>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</si>
  <si>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</si>
  <si>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</si>
  <si>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</si>
  <si>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</si>
  <si>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</si>
  <si>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</si>
  <si>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</si>
  <si>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</si>
  <si>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</si>
  <si>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</si>
  <si>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</si>
  <si>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</si>
  <si>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</si>
  <si>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</si>
  <si>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</si>
  <si>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</si>
  <si>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</si>
  <si>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</si>
  <si>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</si>
  <si>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</si>
  <si>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</si>
  <si>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</si>
  <si>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</si>
  <si>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</si>
  <si>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</si>
  <si>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</si>
  <si>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</si>
  <si>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</si>
  <si>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</si>
  <si>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</si>
  <si>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</si>
  <si>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</si>
  <si>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</si>
  <si>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</si>
  <si>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</si>
  <si>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</si>
  <si>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</si>
  <si>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</si>
  <si>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</si>
  <si>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</si>
  <si>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</si>
  <si>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</si>
  <si>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</si>
  <si>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</si>
  <si>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</si>
  <si>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</si>
  <si>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</si>
  <si>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</si>
  <si>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</si>
  <si>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</si>
  <si>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</si>
  <si>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</si>
  <si>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</si>
  <si>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</si>
  <si>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</si>
  <si>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</si>
  <si>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</si>
  <si>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</si>
  <si>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</si>
  <si>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</si>
  <si>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</si>
  <si>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</si>
  <si>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</si>
  <si>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</si>
  <si>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</si>
  <si>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</si>
  <si>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</si>
  <si>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</si>
  <si>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</si>
  <si>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</si>
  <si>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</si>
  <si>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</si>
  <si>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</si>
  <si>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</si>
  <si>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</si>
  <si>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</si>
  <si>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</si>
  <si>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</si>
  <si>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</si>
  <si>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</si>
  <si>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</si>
  <si>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</si>
  <si>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</si>
  <si>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</si>
  <si>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</si>
  <si>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</si>
  <si>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</si>
  <si>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</si>
  <si>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</si>
  <si>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</si>
  <si>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</si>
  <si>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</si>
  <si>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</si>
  <si>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</si>
  <si>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</si>
  <si>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</si>
  <si>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</si>
  <si>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</si>
  <si>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</si>
  <si>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</si>
  <si>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</si>
  <si>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</si>
  <si>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</si>
  <si>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</si>
  <si>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</si>
  <si>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</si>
  <si>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</si>
  <si>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</si>
  <si>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</si>
  <si>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</si>
  <si>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</si>
  <si>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</si>
  <si>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</si>
  <si>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</si>
  <si>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</si>
  <si>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</si>
  <si>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</si>
  <si>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</si>
  <si>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</si>
  <si>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</si>
  <si>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</si>
  <si>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</si>
  <si>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</si>
  <si>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</si>
  <si>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</si>
  <si>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</si>
  <si>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</si>
  <si>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</si>
  <si>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</si>
  <si>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</si>
  <si>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</si>
  <si>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</si>
  <si>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</si>
  <si>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</si>
  <si>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</si>
  <si>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</si>
  <si>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</si>
  <si>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</si>
  <si>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</si>
  <si>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</si>
  <si>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</si>
  <si>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</si>
  <si>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</si>
  <si>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</si>
  <si>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</si>
  <si>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</si>
  <si>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</si>
  <si>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</si>
  <si>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</si>
  <si>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</si>
  <si>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</si>
  <si>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</si>
  <si>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</si>
  <si>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</si>
  <si>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</si>
  <si>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</si>
  <si>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</si>
  <si>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</si>
  <si>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</si>
  <si>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</si>
  <si>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</si>
  <si>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</si>
  <si>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</si>
  <si>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</si>
  <si>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</si>
  <si>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</si>
  <si>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</si>
  <si>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</si>
  <si>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</si>
  <si>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</si>
  <si>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</si>
  <si>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</si>
  <si>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</si>
  <si>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</si>
  <si>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</si>
  <si>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</si>
  <si>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</si>
  <si>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</si>
  <si>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</si>
  <si>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</si>
  <si>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</si>
  <si>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</si>
  <si>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</si>
  <si>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</si>
  <si>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</si>
  <si>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</si>
  <si>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</si>
  <si>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</si>
  <si>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</si>
  <si>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</si>
  <si>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</si>
  <si>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</si>
  <si>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</si>
  <si>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</si>
  <si>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</si>
  <si>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</si>
  <si>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</si>
  <si>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</si>
  <si>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</si>
  <si>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</si>
  <si>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</si>
  <si>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</si>
  <si>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</si>
  <si>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</si>
  <si>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</si>
  <si>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</si>
  <si>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</si>
  <si>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</si>
  <si>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</si>
  <si>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</si>
  <si>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</si>
  <si>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</si>
  <si>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</si>
  <si>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</si>
  <si>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</si>
  <si>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</si>
  <si>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</si>
  <si>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</si>
  <si>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</si>
  <si>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</si>
  <si>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</si>
  <si>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</si>
  <si>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</si>
  <si>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</si>
  <si>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</si>
  <si>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</si>
  <si>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</si>
  <si>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</si>
  <si>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</si>
  <si>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</si>
  <si>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</si>
  <si>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</si>
  <si>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</si>
  <si>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</si>
  <si>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</si>
  <si>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</si>
  <si>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</si>
  <si>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</si>
  <si>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</si>
  <si>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</si>
  <si>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</si>
  <si>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</si>
  <si>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</si>
  <si>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</si>
  <si>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</si>
  <si>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</si>
  <si>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</si>
  <si>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</si>
  <si>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</si>
  <si>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</si>
  <si>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</si>
  <si>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</si>
  <si>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</si>
  <si>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</si>
  <si>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</si>
  <si>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</si>
  <si>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</si>
  <si>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</si>
  <si>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</si>
  <si>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</si>
  <si>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</si>
  <si>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</si>
  <si>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</si>
  <si>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</si>
  <si>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</si>
  <si>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</si>
  <si>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</si>
  <si>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</si>
  <si>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</si>
  <si>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</si>
  <si>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</si>
  <si>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</si>
  <si>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</si>
  <si>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</si>
  <si>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</si>
  <si>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</si>
  <si>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</si>
  <si>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</si>
  <si>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</si>
  <si>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</si>
  <si>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</si>
  <si>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</si>
  <si>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</si>
  <si>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</si>
  <si>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</si>
  <si>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</si>
  <si>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</si>
  <si>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</si>
  <si>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</si>
  <si>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</si>
  <si>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</si>
  <si>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</si>
  <si>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</si>
  <si>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</si>
  <si>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</si>
  <si>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</si>
  <si>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</si>
  <si>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</si>
  <si>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</si>
  <si>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</si>
  <si>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</si>
  <si>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</si>
  <si>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</si>
  <si>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</si>
  <si>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</si>
  <si>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</si>
  <si>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</si>
  <si>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</si>
  <si>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</si>
  <si>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</si>
  <si>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</si>
  <si>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</si>
  <si>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</si>
  <si>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</si>
  <si>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</si>
  <si>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</si>
  <si>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</si>
  <si>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</si>
  <si>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</si>
  <si>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</si>
  <si>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</si>
  <si>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</si>
  <si>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</si>
  <si>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</si>
  <si>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</si>
  <si>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</si>
  <si>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</si>
  <si>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</si>
  <si>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</si>
  <si>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</si>
  <si>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</si>
  <si>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</si>
  <si>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</si>
  <si>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</si>
  <si>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</si>
  <si>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</si>
  <si>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</si>
  <si>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</si>
  <si>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</si>
  <si>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</si>
  <si>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</si>
  <si>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</si>
  <si>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</si>
  <si>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</si>
  <si>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</si>
  <si>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</si>
  <si>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</si>
  <si>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</si>
  <si>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</si>
  <si>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</si>
  <si>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</si>
  <si>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</si>
  <si>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</si>
  <si>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</si>
  <si>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</si>
  <si>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</si>
  <si>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</si>
  <si>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</si>
  <si>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</si>
  <si>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</si>
  <si>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</si>
  <si>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</si>
  <si>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</si>
  <si>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</si>
  <si>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</si>
  <si>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</si>
  <si>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</si>
  <si>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</si>
  <si>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</si>
  <si>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</si>
  <si>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</si>
  <si>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</si>
  <si>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</si>
  <si>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</si>
  <si>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</si>
  <si>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</si>
  <si>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</si>
  <si>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</si>
  <si>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</si>
  <si>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</si>
  <si>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</si>
  <si>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</si>
  <si>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</si>
  <si>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</si>
  <si>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</si>
  <si>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</si>
  <si>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</si>
  <si>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</si>
  <si>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</si>
  <si>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</si>
  <si>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</si>
  <si>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</si>
  <si>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</si>
  <si>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</si>
  <si>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</si>
  <si>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</si>
  <si>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</si>
  <si>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</si>
  <si>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</si>
  <si>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</si>
  <si>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</si>
  <si>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</si>
  <si>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</si>
  <si>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</si>
  <si>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</si>
  <si>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</si>
  <si>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</si>
  <si>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</si>
  <si>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</si>
  <si>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</si>
  <si>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</si>
  <si>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</si>
  <si>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</si>
  <si>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</si>
  <si>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</si>
  <si>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</si>
  <si>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</si>
  <si>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</si>
  <si>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</si>
  <si>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</si>
  <si>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</si>
  <si>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</si>
  <si>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</si>
  <si>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</si>
  <si>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</si>
  <si>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</si>
  <si>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</si>
  <si>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</si>
  <si>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</si>
  <si>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</si>
  <si>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</si>
  <si>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</si>
  <si>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</si>
  <si>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</si>
  <si>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</si>
  <si>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</si>
  <si>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</si>
  <si>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</si>
  <si>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</si>
  <si>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</si>
  <si>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</si>
  <si>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</si>
  <si>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</si>
  <si>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</si>
  <si>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</si>
  <si>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</si>
  <si>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</si>
  <si>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</si>
  <si>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</si>
  <si>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</si>
  <si>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</si>
  <si>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</si>
  <si>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</si>
  <si>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</si>
  <si>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</si>
  <si>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</si>
  <si>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</si>
  <si>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</si>
  <si>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</si>
  <si>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</si>
  <si>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</si>
  <si>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</si>
  <si>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</si>
  <si>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</si>
  <si>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</si>
  <si>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</si>
  <si>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</si>
  <si>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</si>
  <si>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</si>
  <si>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</si>
  <si>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</si>
  <si>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</si>
  <si>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</si>
  <si>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</si>
  <si>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</si>
  <si>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</si>
  <si>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</si>
  <si>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</si>
  <si>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</si>
  <si>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</si>
  <si>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</si>
  <si>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</si>
  <si>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</si>
  <si>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</si>
  <si>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</si>
  <si>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</si>
  <si>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</si>
  <si>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</si>
  <si>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</si>
  <si>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</si>
  <si>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</si>
  <si>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</si>
  <si>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</si>
  <si>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</si>
  <si>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</si>
  <si>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</si>
  <si>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</si>
  <si>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</si>
  <si>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</si>
  <si>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</si>
  <si>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</si>
  <si>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</si>
  <si>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</si>
  <si>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</si>
  <si>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</si>
  <si>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</si>
  <si>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</si>
  <si>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</si>
  <si>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</si>
  <si>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</si>
  <si>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</si>
  <si>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</si>
  <si>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</si>
  <si>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</si>
  <si>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</si>
  <si>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</si>
  <si>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</si>
  <si>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</si>
  <si>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</si>
  <si>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</si>
  <si>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</si>
  <si>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</si>
  <si>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</si>
  <si>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</si>
  <si>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</si>
  <si>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</si>
  <si>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</si>
  <si>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</si>
  <si>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</si>
  <si>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</si>
  <si>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</si>
  <si>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</si>
  <si>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</si>
  <si>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</si>
  <si>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</si>
  <si>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</si>
  <si>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</si>
  <si>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</si>
  <si>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</si>
  <si>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</si>
  <si>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</si>
  <si>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</si>
  <si>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</si>
  <si>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</si>
  <si>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</si>
  <si>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</si>
  <si>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</si>
  <si>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</si>
  <si>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</si>
  <si>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</si>
  <si>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</si>
  <si>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</si>
  <si>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</si>
  <si>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</si>
  <si>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</si>
  <si>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</si>
  <si>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</si>
  <si>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</si>
  <si>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</si>
  <si>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</si>
  <si>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</si>
  <si>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</si>
  <si>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</si>
  <si>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</si>
  <si>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</si>
  <si>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</si>
  <si>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</si>
  <si>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</si>
  <si>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</si>
  <si>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</si>
  <si>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</si>
  <si>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</si>
  <si>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</si>
  <si>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</si>
  <si>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</si>
  <si>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</si>
  <si>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</si>
  <si>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</si>
  <si>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</si>
  <si>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</si>
  <si>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</si>
  <si>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</si>
  <si>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</si>
  <si>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</si>
  <si>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</si>
  <si>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</si>
  <si>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</si>
  <si>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</si>
  <si>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</si>
  <si>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</si>
  <si>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</si>
  <si>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</si>
  <si>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</si>
  <si>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</si>
  <si>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</si>
  <si>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</si>
  <si>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</si>
  <si>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</si>
  <si>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</si>
  <si>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</si>
  <si>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</si>
  <si>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</si>
  <si>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</si>
  <si>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</si>
  <si>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</si>
  <si>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</si>
  <si>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</si>
  <si>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</si>
  <si>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</si>
  <si>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</si>
  <si>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</si>
  <si>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</si>
  <si>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</si>
  <si>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</si>
  <si>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</si>
  <si>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</si>
  <si>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</si>
  <si>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</si>
  <si>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</si>
  <si>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</si>
  <si>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</si>
  <si>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</si>
  <si>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</si>
  <si>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</si>
  <si>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</si>
  <si>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</si>
  <si>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</si>
  <si>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</si>
  <si>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</si>
  <si>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</si>
  <si>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</si>
  <si>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</si>
  <si>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</si>
  <si>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</si>
  <si>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</si>
  <si>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</si>
  <si>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</si>
  <si>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</si>
  <si>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</si>
  <si>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</si>
  <si>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</si>
  <si>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</si>
  <si>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</si>
  <si>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</si>
  <si>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</si>
  <si>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</si>
  <si>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</si>
  <si>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</si>
  <si>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</si>
  <si>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</si>
  <si>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</si>
  <si>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</si>
  <si>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</si>
  <si>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</si>
  <si>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</si>
  <si>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</si>
  <si>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</si>
  <si>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</si>
  <si>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</si>
  <si>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</si>
  <si>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</si>
  <si>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</si>
  <si>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</si>
  <si>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</si>
  <si>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</si>
  <si>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</si>
  <si>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</si>
  <si>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</si>
  <si>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</si>
  <si>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</si>
  <si>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</si>
  <si>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</si>
  <si>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</si>
  <si>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</si>
  <si>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</si>
  <si>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</si>
  <si>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</si>
  <si>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</si>
  <si>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</si>
  <si>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</si>
  <si>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</si>
  <si>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</si>
  <si>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</si>
  <si>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</si>
  <si>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</si>
  <si>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</si>
  <si>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</si>
  <si>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</si>
  <si>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</si>
  <si>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</si>
  <si>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</si>
  <si>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</si>
  <si>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</si>
  <si>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</si>
  <si>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</si>
  <si>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</si>
  <si>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</si>
  <si>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</si>
  <si>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</si>
  <si>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</si>
  <si>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</si>
  <si>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</si>
  <si>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</si>
  <si>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</si>
  <si>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</si>
  <si>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</si>
  <si>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</si>
  <si>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</si>
  <si>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</si>
  <si>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</si>
  <si>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</si>
  <si>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</si>
  <si>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</si>
  <si>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</si>
  <si>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</si>
  <si>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</si>
  <si>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</si>
  <si>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</si>
  <si>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</si>
  <si>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</si>
  <si>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</si>
  <si>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</si>
  <si>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</si>
  <si>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</si>
  <si>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</si>
  <si>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</si>
  <si>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</si>
  <si>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</si>
  <si>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</si>
  <si>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</si>
  <si>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</si>
  <si>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</si>
  <si>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</si>
  <si>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</si>
  <si>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</si>
  <si>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</si>
  <si>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</si>
  <si>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</si>
  <si>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</si>
  <si>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</si>
  <si>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</si>
  <si>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</si>
  <si>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</si>
  <si>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</si>
  <si>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</si>
  <si>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</si>
  <si>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</si>
  <si>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</si>
  <si>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</si>
  <si>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</si>
  <si>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</si>
  <si>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</si>
  <si>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</si>
  <si>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</si>
  <si>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</si>
  <si>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</si>
  <si>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</si>
  <si>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</si>
  <si>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</si>
  <si>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</si>
  <si>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</si>
  <si>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</si>
  <si>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</si>
  <si>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</si>
  <si>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</si>
  <si>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</si>
  <si>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</si>
  <si>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</si>
  <si>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</si>
  <si>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</si>
  <si>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</si>
  <si>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</si>
  <si>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</si>
  <si>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</si>
  <si>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</si>
  <si>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</si>
  <si>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</si>
  <si>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</si>
  <si>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</si>
  <si>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</si>
  <si>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</si>
  <si>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</si>
  <si>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</si>
  <si>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</si>
  <si>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</si>
  <si>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</si>
  <si>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</si>
  <si>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</si>
  <si>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</si>
  <si>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</si>
  <si>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</si>
  <si>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</si>
  <si>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</si>
  <si>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</si>
  <si>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</si>
  <si>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</si>
  <si>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</si>
  <si>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</si>
  <si>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</si>
  <si>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</si>
  <si>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</si>
  <si>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</si>
  <si>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</si>
  <si>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</si>
  <si>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</si>
  <si>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</si>
  <si>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</si>
  <si>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</si>
  <si>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</si>
  <si>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</si>
  <si>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</si>
  <si>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</si>
  <si>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</si>
  <si>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</si>
  <si>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</si>
  <si>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</si>
  <si>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</si>
  <si>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</si>
  <si>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</si>
  <si>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</si>
  <si>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</si>
  <si>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</si>
  <si>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</si>
  <si>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</si>
  <si>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</si>
  <si>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</si>
  <si>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</si>
  <si>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</si>
  <si>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</si>
  <si>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</si>
  <si>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</si>
  <si>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</si>
  <si>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</si>
  <si>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</si>
  <si>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</si>
  <si>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</si>
  <si>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</si>
  <si>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</si>
  <si>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</si>
  <si>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</si>
  <si>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</si>
  <si>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</si>
  <si>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</si>
  <si>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</si>
  <si>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</si>
  <si>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</si>
  <si>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</si>
  <si>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</si>
  <si>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</si>
  <si>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</si>
  <si>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</si>
  <si>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</si>
  <si>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</si>
  <si>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</si>
  <si>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</si>
  <si>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</si>
  <si>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</si>
  <si>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</si>
  <si>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</si>
  <si>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</si>
  <si>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</si>
  <si>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</si>
  <si>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</si>
  <si>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</si>
  <si>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</si>
  <si>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</si>
  <si>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</si>
  <si>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</si>
  <si>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</si>
  <si>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</si>
  <si>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</si>
  <si>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</si>
  <si>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</si>
  <si>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</si>
  <si>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</si>
  <si>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</si>
  <si>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</si>
  <si>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</si>
  <si>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</si>
  <si>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</si>
  <si>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</si>
  <si>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</si>
  <si>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</si>
  <si>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</si>
  <si>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</si>
  <si>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</si>
  <si>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</si>
  <si>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</si>
  <si>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</si>
  <si>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</si>
  <si>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</si>
  <si>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</si>
  <si>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</si>
  <si>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</si>
  <si>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</si>
  <si>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</si>
  <si>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</si>
  <si>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</si>
  <si>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</si>
  <si>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</si>
  <si>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</si>
  <si>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</si>
  <si>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</si>
  <si>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</si>
  <si>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</si>
  <si>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</si>
  <si>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</si>
  <si>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</si>
  <si>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</si>
  <si>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</si>
  <si>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</si>
  <si>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</si>
  <si>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</si>
  <si>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</si>
  <si>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</si>
  <si>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</si>
  <si>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</si>
  <si>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</si>
  <si>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</si>
  <si>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</si>
  <si>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</si>
  <si>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</si>
  <si>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</si>
  <si>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</si>
  <si>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</si>
  <si>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</si>
  <si>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</si>
  <si>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</si>
  <si>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</si>
  <si>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</si>
  <si>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</si>
  <si>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</si>
  <si>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</si>
  <si>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</si>
  <si>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</si>
  <si>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</si>
  <si>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</si>
  <si>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</si>
  <si>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</si>
  <si>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</si>
  <si>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</si>
  <si>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</si>
  <si>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</si>
  <si>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</si>
  <si>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</si>
  <si>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</si>
  <si>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</si>
  <si>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</si>
  <si>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</si>
  <si>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</si>
  <si>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</si>
  <si>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</si>
  <si>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</si>
  <si>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</si>
  <si>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</si>
  <si>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</si>
  <si>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</si>
  <si>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</si>
  <si>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</si>
  <si>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</si>
  <si>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</si>
  <si>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</si>
  <si>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</si>
  <si>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</si>
  <si>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</si>
  <si>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</si>
  <si>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</si>
  <si>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</si>
  <si>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</si>
  <si>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</si>
  <si>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</si>
  <si>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</si>
  <si>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</si>
  <si>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</si>
  <si>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</si>
  <si>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</si>
  <si>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</si>
  <si>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</si>
  <si>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</si>
  <si>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</si>
  <si>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</si>
  <si>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</si>
  <si>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</si>
  <si>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</si>
  <si>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</si>
  <si>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</si>
  <si>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</si>
  <si>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</si>
  <si>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</si>
  <si>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</si>
  <si>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</si>
  <si>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</si>
  <si>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</si>
  <si>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</si>
  <si>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</si>
  <si>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</si>
  <si>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</si>
  <si>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</si>
  <si>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</si>
  <si>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</si>
  <si>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</si>
  <si>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</si>
  <si>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</si>
  <si>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</si>
  <si>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</si>
  <si>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</si>
  <si>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</si>
  <si>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</si>
  <si>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</si>
  <si>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</si>
  <si>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</si>
  <si>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</si>
  <si>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</si>
  <si>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</si>
  <si>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</si>
  <si>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</si>
  <si>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</si>
  <si>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</si>
  <si>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</si>
  <si>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</si>
  <si>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</si>
  <si>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</si>
  <si>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</si>
  <si>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</si>
  <si>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</si>
  <si>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</si>
  <si>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</si>
  <si>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</si>
  <si>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</si>
  <si>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</si>
  <si>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</si>
  <si>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</si>
  <si>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</si>
  <si>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</si>
  <si>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</si>
  <si>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</si>
  <si>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</si>
  <si>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</si>
  <si>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</si>
  <si>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</si>
  <si>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</si>
  <si>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</si>
  <si>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</si>
  <si>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</si>
  <si>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</si>
  <si>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</si>
  <si>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</si>
  <si>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</si>
  <si>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</si>
  <si>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</si>
  <si>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</si>
  <si>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</si>
  <si>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</si>
  <si>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</si>
  <si>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</si>
  <si>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</si>
  <si>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</si>
  <si>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</si>
  <si>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</si>
  <si>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</si>
  <si>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</si>
  <si>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</si>
  <si>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</si>
  <si>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</si>
  <si>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</si>
  <si>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</si>
  <si>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</si>
  <si>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</si>
  <si>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</si>
  <si>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</si>
  <si>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</si>
  <si>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</si>
  <si>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</si>
  <si>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</si>
  <si>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</si>
  <si>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</si>
  <si>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</si>
  <si>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</si>
  <si>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</si>
  <si>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</si>
  <si>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</si>
  <si>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</si>
  <si>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</si>
  <si>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</si>
  <si>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</si>
  <si>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</si>
  <si>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</si>
  <si>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</si>
  <si>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</si>
  <si>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</si>
  <si>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</si>
  <si>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</si>
  <si>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</si>
  <si>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</si>
  <si>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</si>
  <si>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</si>
  <si>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</si>
  <si>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</si>
  <si>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</si>
  <si>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</si>
  <si>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</si>
  <si>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</si>
  <si>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</si>
  <si>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</si>
  <si>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</si>
  <si>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</si>
  <si>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</si>
  <si>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</si>
  <si>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</si>
  <si>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</si>
  <si>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</si>
  <si>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</si>
  <si>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</si>
  <si>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</si>
  <si>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</si>
  <si>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</si>
  <si>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</si>
  <si>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</si>
  <si>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</si>
  <si>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</si>
  <si>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</si>
  <si>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</si>
  <si>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</si>
  <si>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</si>
  <si>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</si>
  <si>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</si>
  <si>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</si>
  <si>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</si>
  <si>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</si>
  <si>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</si>
  <si>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</si>
  <si>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</si>
  <si>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</si>
  <si>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</si>
  <si>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</si>
  <si>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</si>
  <si>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</si>
  <si>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</si>
  <si>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</si>
  <si>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</si>
  <si>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</si>
  <si>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</si>
  <si>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</si>
  <si>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</si>
  <si>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</si>
  <si>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</si>
  <si>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</si>
  <si>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</si>
  <si>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</si>
  <si>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</si>
  <si>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</si>
  <si>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</si>
  <si>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</si>
  <si>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</si>
  <si>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</si>
  <si>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</si>
  <si>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</si>
  <si>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</si>
  <si>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</si>
  <si>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</si>
  <si>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</si>
  <si>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</si>
  <si>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</si>
  <si>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</si>
  <si>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</si>
  <si>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</si>
  <si>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</si>
  <si>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</si>
  <si>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</si>
  <si>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</si>
  <si>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</si>
  <si>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</si>
  <si>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</si>
  <si>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</si>
  <si>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</si>
  <si>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</si>
  <si>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</si>
  <si>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</si>
  <si>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</si>
  <si>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</si>
  <si>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</si>
  <si>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</si>
  <si>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</si>
  <si>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</si>
  <si>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</si>
  <si>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</si>
  <si>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</si>
  <si>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</si>
  <si>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</si>
  <si>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</si>
  <si>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</si>
  <si>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</si>
  <si>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</si>
  <si>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</si>
  <si>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</si>
  <si>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</si>
  <si>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</si>
  <si>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</si>
  <si>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</si>
  <si>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</si>
  <si>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</si>
  <si>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</si>
  <si>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</si>
  <si>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</si>
  <si>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</si>
  <si>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</si>
  <si>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</si>
  <si>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</si>
  <si>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</si>
  <si>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</si>
  <si>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</si>
  <si>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</si>
  <si>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</si>
  <si>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</si>
  <si>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</si>
  <si>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</si>
  <si>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</si>
  <si>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</si>
  <si>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</si>
  <si>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</si>
  <si>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</si>
  <si>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</si>
  <si>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</si>
  <si>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</si>
  <si>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</si>
  <si>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</si>
  <si>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</si>
  <si>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</si>
  <si>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</si>
  <si>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</si>
  <si>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</si>
  <si>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</si>
  <si>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</si>
  <si>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</si>
  <si>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</si>
  <si>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</si>
  <si>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</si>
  <si>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</si>
  <si>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</si>
  <si>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</si>
  <si>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</si>
  <si>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</si>
  <si>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</si>
  <si>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</si>
  <si>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</si>
  <si>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</si>
  <si>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</si>
  <si>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</si>
  <si>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</si>
  <si>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</si>
  <si>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</si>
  <si>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</si>
  <si>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</si>
  <si>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</si>
  <si>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</si>
  <si>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</si>
  <si>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</si>
  <si>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</si>
  <si>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</si>
  <si>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</si>
  <si>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</si>
  <si>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</si>
  <si>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</si>
  <si>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</si>
  <si>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</si>
  <si>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</si>
  <si>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</si>
  <si>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</si>
  <si>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</si>
  <si>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</si>
  <si>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</si>
  <si>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</si>
  <si>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</si>
  <si>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</si>
  <si>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</si>
  <si>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</si>
  <si>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</si>
  <si>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</si>
  <si>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</si>
  <si>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</si>
  <si>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</si>
  <si>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</si>
  <si>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</si>
  <si>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</si>
  <si>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</si>
  <si>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</si>
  <si>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</si>
  <si>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</si>
  <si>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</si>
  <si>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</si>
  <si>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</si>
  <si>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</si>
  <si>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</si>
  <si>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</si>
  <si>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</si>
  <si>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</si>
  <si>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</si>
  <si>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</si>
  <si>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</si>
  <si>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</si>
  <si>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</si>
  <si>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</si>
  <si>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</si>
  <si>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</si>
  <si>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</si>
  <si>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</si>
  <si>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</si>
  <si>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</si>
  <si>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</si>
  <si>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</si>
  <si>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</si>
  <si>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</si>
  <si>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</si>
  <si>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</si>
  <si>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</si>
  <si>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</si>
  <si>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</si>
  <si>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</si>
  <si>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</si>
  <si>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</si>
  <si>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</si>
  <si>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</si>
  <si>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</si>
  <si>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</si>
  <si>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</si>
  <si>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</si>
  <si>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</si>
  <si>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</si>
  <si>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</si>
  <si>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</si>
  <si>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</si>
  <si>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</si>
  <si>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</si>
  <si>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</si>
  <si>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</si>
  <si>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</si>
  <si>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</si>
  <si>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</si>
  <si>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</si>
  <si>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</si>
  <si>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</si>
  <si>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</si>
  <si>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</si>
  <si>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</si>
  <si>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</si>
  <si>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</si>
  <si>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</si>
  <si>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</si>
  <si>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</si>
  <si>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</si>
  <si>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</si>
  <si>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</si>
  <si>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</si>
  <si>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</si>
  <si>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</si>
  <si>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</si>
  <si>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</si>
  <si>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</si>
  <si>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</si>
  <si>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</si>
  <si>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</si>
  <si>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</si>
  <si>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</si>
  <si>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</si>
  <si>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</si>
  <si>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</si>
  <si>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</si>
  <si>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</si>
  <si>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</si>
  <si>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</si>
  <si>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</si>
  <si>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</si>
  <si>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</si>
  <si>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</si>
  <si>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</si>
  <si>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</si>
  <si>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</si>
  <si>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</si>
  <si>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</si>
  <si>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</si>
  <si>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</si>
  <si>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</si>
  <si>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</si>
  <si>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</si>
  <si>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</si>
  <si>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</si>
  <si>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</si>
  <si>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</si>
  <si>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</si>
  <si>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</si>
  <si>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</si>
  <si>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</si>
  <si>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</si>
  <si>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</si>
  <si>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</si>
  <si>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</si>
  <si>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</si>
  <si>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</si>
  <si>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</si>
  <si>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</si>
  <si>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</si>
  <si>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</si>
  <si>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</si>
  <si>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</si>
  <si>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</si>
  <si>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</si>
  <si>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</si>
  <si>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</si>
  <si>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</si>
  <si>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</si>
  <si>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</si>
  <si>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</si>
  <si>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</si>
  <si>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</si>
  <si>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</si>
  <si>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</si>
  <si>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</si>
  <si>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</si>
  <si>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</si>
  <si>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</si>
  <si>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</si>
  <si>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</si>
  <si>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</si>
  <si>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</si>
  <si>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</si>
  <si>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</si>
  <si>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</si>
  <si>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</si>
  <si>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</si>
  <si>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</si>
  <si>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</si>
  <si>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</si>
  <si>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</si>
  <si>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</si>
  <si>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</si>
  <si>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</si>
  <si>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</si>
  <si>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</si>
  <si>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</si>
  <si>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</si>
  <si>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</si>
  <si>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</si>
  <si>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</si>
  <si>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</si>
  <si>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</si>
  <si>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</si>
  <si>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</si>
  <si>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</si>
  <si>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</si>
  <si>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</si>
  <si>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</si>
  <si>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</si>
  <si>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</si>
  <si>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</si>
  <si>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</si>
  <si>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</si>
  <si>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</si>
  <si>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</si>
  <si>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</si>
  <si>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</si>
  <si>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</si>
  <si>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</si>
  <si>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</si>
  <si>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</si>
  <si>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</si>
  <si>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</si>
  <si>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</si>
  <si>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</si>
  <si>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</si>
  <si>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</si>
  <si>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</si>
  <si>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</si>
  <si>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</si>
  <si>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</si>
  <si>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</si>
  <si>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</si>
  <si>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</si>
  <si>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</si>
  <si>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</si>
  <si>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</si>
  <si>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</si>
  <si>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</si>
  <si>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</si>
  <si>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</si>
  <si>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</si>
  <si>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</si>
  <si>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</si>
  <si>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</si>
  <si>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</si>
  <si>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</si>
  <si>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</si>
  <si>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</si>
  <si>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</si>
  <si>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</si>
  <si>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</si>
  <si>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</si>
  <si>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</si>
  <si>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</si>
  <si>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</si>
  <si>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</si>
  <si>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</si>
  <si>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</si>
  <si>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</si>
  <si>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</si>
  <si>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</si>
  <si>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</si>
  <si>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</si>
  <si>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</si>
  <si>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</si>
  <si>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</si>
  <si>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</si>
  <si>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</si>
  <si>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</si>
  <si>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</si>
  <si>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</si>
  <si>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</si>
  <si>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</si>
  <si>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</si>
  <si>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</si>
  <si>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</si>
  <si>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</si>
  <si>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</si>
  <si>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</si>
  <si>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</si>
  <si>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</si>
  <si>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</si>
  <si>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</si>
  <si>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</si>
  <si>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</si>
  <si>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</si>
  <si>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</si>
  <si>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</si>
  <si>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</si>
  <si>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</si>
  <si>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</si>
  <si>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</si>
  <si>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</si>
  <si>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</si>
  <si>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</si>
  <si>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</si>
  <si>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</si>
  <si>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</si>
  <si>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</si>
  <si>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</si>
  <si>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</si>
  <si>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</si>
  <si>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</si>
  <si>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</si>
  <si>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</si>
  <si>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</si>
  <si>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</si>
  <si>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</si>
  <si>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</si>
  <si>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</si>
  <si>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</si>
  <si>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</si>
  <si>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</si>
  <si>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</si>
  <si>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</si>
  <si>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</si>
  <si>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</si>
  <si>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</si>
  <si>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</si>
  <si>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</si>
  <si>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</si>
  <si>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</si>
  <si>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</si>
  <si>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</si>
  <si>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</si>
  <si>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</si>
  <si>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</si>
  <si>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</si>
  <si>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</si>
  <si>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</si>
  <si>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</si>
  <si>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</si>
  <si>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</si>
  <si>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</si>
  <si>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</si>
  <si>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</si>
  <si>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</si>
  <si>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</si>
  <si>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</si>
  <si>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</si>
  <si>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</si>
  <si>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</si>
  <si>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</si>
  <si>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</si>
  <si>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</si>
  <si>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</si>
  <si>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</si>
  <si>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</si>
  <si>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</si>
  <si>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</si>
  <si>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</si>
  <si>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</si>
  <si>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</si>
  <si>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</si>
  <si>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</si>
  <si>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</si>
  <si>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</si>
  <si>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</si>
  <si>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</si>
  <si>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</si>
  <si>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</si>
  <si>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</si>
  <si>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</si>
  <si>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</si>
  <si>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</si>
  <si>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</si>
  <si>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</si>
  <si>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</si>
  <si>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</si>
  <si>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</si>
  <si>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</si>
  <si>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</si>
  <si>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</si>
  <si>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</si>
  <si>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</si>
  <si>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</si>
  <si>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</si>
  <si>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</si>
  <si>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</si>
  <si>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</si>
  <si>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</si>
  <si>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</si>
  <si>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</si>
  <si>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</si>
  <si>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</si>
  <si>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</si>
  <si>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</si>
  <si>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</si>
  <si>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</si>
  <si>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</si>
  <si>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</si>
  <si>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</si>
  <si>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</si>
  <si>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</si>
  <si>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</si>
  <si>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</si>
  <si>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</si>
  <si>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</si>
  <si>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</si>
  <si>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</si>
  <si>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</si>
  <si>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</si>
  <si>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</si>
  <si>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</si>
  <si>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</si>
  <si>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</si>
  <si>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</si>
  <si>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</si>
  <si>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</si>
  <si>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</si>
  <si>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</si>
  <si>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</si>
  <si>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</si>
  <si>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</si>
  <si>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</si>
  <si>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</si>
  <si>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</si>
  <si>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</si>
  <si>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</si>
  <si>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</si>
  <si>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</si>
  <si>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</si>
  <si>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</si>
  <si>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</si>
  <si>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</si>
  <si>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</si>
  <si>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</si>
  <si>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</si>
  <si>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</si>
  <si>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</si>
  <si>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</si>
  <si>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</si>
  <si>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</si>
  <si>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</si>
  <si>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</si>
  <si>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</si>
  <si>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</si>
  <si>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</si>
  <si>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</si>
  <si>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</si>
  <si>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</si>
  <si>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</si>
  <si>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</si>
  <si>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</si>
  <si>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</si>
  <si>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</si>
  <si>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</si>
  <si>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</si>
  <si>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</si>
  <si>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</si>
  <si>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</si>
  <si>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</si>
  <si>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</si>
  <si>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</si>
  <si>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</si>
  <si>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</si>
  <si>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</si>
  <si>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</si>
  <si>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</si>
  <si>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</si>
  <si>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</si>
  <si>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</si>
  <si>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</si>
  <si>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</si>
  <si>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</si>
  <si>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</si>
  <si>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</si>
  <si>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</si>
  <si>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</si>
  <si>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</si>
  <si>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</si>
  <si>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</si>
  <si>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</si>
  <si>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</si>
  <si>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</si>
  <si>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</si>
  <si>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</si>
  <si>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</si>
  <si>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</si>
  <si>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</si>
  <si>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</si>
  <si>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</si>
  <si>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</si>
  <si>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</si>
  <si>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</si>
  <si>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</si>
  <si>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</si>
  <si>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</si>
  <si>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</si>
  <si>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</si>
  <si>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</si>
  <si>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</si>
  <si>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</si>
  <si>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</si>
  <si>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</si>
  <si>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</si>
  <si>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</si>
  <si>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</si>
  <si>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</si>
  <si>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</si>
  <si>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</si>
  <si>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</si>
  <si>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</si>
  <si>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</si>
  <si>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</si>
  <si>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</si>
  <si>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</si>
  <si>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</si>
  <si>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</si>
  <si>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</si>
  <si>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</si>
  <si>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</si>
  <si>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</si>
  <si>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</si>
  <si>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</si>
  <si>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</si>
  <si>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</si>
  <si>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</si>
  <si>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</si>
  <si>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</si>
  <si>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</si>
  <si>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</si>
  <si>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</si>
  <si>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</si>
  <si>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</si>
  <si>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</si>
  <si>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</si>
  <si>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</si>
  <si>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</si>
  <si>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</si>
  <si>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</si>
  <si>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</si>
  <si>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</si>
  <si>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</si>
  <si>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</si>
  <si>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</si>
  <si>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</si>
  <si>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</si>
  <si>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</si>
  <si>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</si>
  <si>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</si>
  <si>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</si>
  <si>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</si>
  <si>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</si>
  <si>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</si>
  <si>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</si>
  <si>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</si>
  <si>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</si>
  <si>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</si>
  <si>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</si>
  <si>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</si>
  <si>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</si>
  <si>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</si>
  <si>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</si>
  <si>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</si>
  <si>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</si>
  <si>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</si>
  <si>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</si>
  <si>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</si>
  <si>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</si>
  <si>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</si>
  <si>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</si>
  <si>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</si>
  <si>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</si>
  <si>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</si>
  <si>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</si>
  <si>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</si>
  <si>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</si>
  <si>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</si>
  <si>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</si>
  <si>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</si>
  <si>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</si>
  <si>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</si>
  <si>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</si>
  <si>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</si>
  <si>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</si>
  <si>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</si>
  <si>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</si>
  <si>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</si>
  <si>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</si>
  <si>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</si>
  <si>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</si>
  <si>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</si>
  <si>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</si>
  <si>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</si>
  <si>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</si>
  <si>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</si>
  <si>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</si>
  <si>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</si>
  <si>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</si>
  <si>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</si>
  <si>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</si>
  <si>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</si>
  <si>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</si>
  <si>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</si>
  <si>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</si>
  <si>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</si>
  <si>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</si>
  <si>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</si>
  <si>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</si>
  <si>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</si>
  <si>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</si>
  <si>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</si>
  <si>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</si>
  <si>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</si>
  <si>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</si>
  <si>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</si>
  <si>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</si>
  <si>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</si>
  <si>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</si>
  <si>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</si>
  <si>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</si>
  <si>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</si>
  <si>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</si>
  <si>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</si>
  <si>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</si>
  <si>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</si>
  <si>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</si>
  <si>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</si>
  <si>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</si>
  <si>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</si>
  <si>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</si>
  <si>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</si>
  <si>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</si>
  <si>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</si>
  <si>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</si>
  <si>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</si>
  <si>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</si>
  <si>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</si>
  <si>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</si>
  <si>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</si>
  <si>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</si>
  <si>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</si>
  <si>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</si>
  <si>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</si>
  <si>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</si>
  <si>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</si>
  <si>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</si>
  <si>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</si>
  <si>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</si>
  <si>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</si>
  <si>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</si>
  <si>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</si>
  <si>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</si>
  <si>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</si>
  <si>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</si>
  <si>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</si>
  <si>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</si>
  <si>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</si>
  <si>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</si>
  <si>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</si>
  <si>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</si>
  <si>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</si>
  <si>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</si>
  <si>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</si>
  <si>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</si>
  <si>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</si>
  <si>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</si>
  <si>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</si>
  <si>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</si>
  <si>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</si>
  <si>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</si>
  <si>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</si>
  <si>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</si>
  <si>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</si>
  <si>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</si>
  <si>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</si>
  <si>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</si>
  <si>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</si>
  <si>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</si>
  <si>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</si>
  <si>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</si>
  <si>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</si>
  <si>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</si>
  <si>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</si>
  <si>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</si>
  <si>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</si>
  <si>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</si>
  <si>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</si>
  <si>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</si>
  <si>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</si>
  <si>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</si>
  <si>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</si>
  <si>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</si>
  <si>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</si>
  <si>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</si>
  <si>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</si>
  <si>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</si>
  <si>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</si>
  <si>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</si>
  <si>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</si>
  <si>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</si>
  <si>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</si>
  <si>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</si>
  <si>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</si>
  <si>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</si>
  <si>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</si>
  <si>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</si>
  <si>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</si>
  <si>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</si>
  <si>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</si>
  <si>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</si>
  <si>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</si>
  <si>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</si>
  <si>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</si>
  <si>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</si>
  <si>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</si>
  <si>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</si>
  <si>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</si>
  <si>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</si>
  <si>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</si>
  <si>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</si>
  <si>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</si>
  <si>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</si>
  <si>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</si>
  <si>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</si>
  <si>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</si>
  <si>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</si>
  <si>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</si>
  <si>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</si>
  <si>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</si>
  <si>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</si>
  <si>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</si>
  <si>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</si>
  <si>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</si>
  <si>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</si>
  <si>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</si>
  <si>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</si>
  <si>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</si>
  <si>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</si>
  <si>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</si>
  <si>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</si>
  <si>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</si>
  <si>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</si>
  <si>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</si>
  <si>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</si>
  <si>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</si>
  <si>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</si>
  <si>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</si>
  <si>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</si>
  <si>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</si>
  <si>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</si>
  <si>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</si>
  <si>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</si>
  <si>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</si>
  <si>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</si>
  <si>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</si>
  <si>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</si>
  <si>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</si>
  <si>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</si>
  <si>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</si>
  <si>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</si>
  <si>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</si>
  <si>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</si>
  <si>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</si>
  <si>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</si>
  <si>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</si>
  <si>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</si>
  <si>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</si>
  <si>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</si>
  <si>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</si>
  <si>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</si>
  <si>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</si>
  <si>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</si>
  <si>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</si>
  <si>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</si>
  <si>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</si>
  <si>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</si>
  <si>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</si>
  <si>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</si>
  <si>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</si>
  <si>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</si>
  <si>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</si>
  <si>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</si>
  <si>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</si>
  <si>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</si>
  <si>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</si>
  <si>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</si>
  <si>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</si>
  <si>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</si>
  <si>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</si>
  <si>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</si>
  <si>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</si>
  <si>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</si>
  <si>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</si>
  <si>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</si>
  <si>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</si>
  <si>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</si>
  <si>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</si>
  <si>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</si>
  <si>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</si>
  <si>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</si>
  <si>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</si>
  <si>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</si>
  <si>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</si>
  <si>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</si>
  <si>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</si>
  <si>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</si>
  <si>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</si>
  <si>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</si>
  <si>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</si>
  <si>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</si>
  <si>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</si>
  <si>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</si>
  <si>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</si>
  <si>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</si>
  <si>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</si>
  <si>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</si>
  <si>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</si>
  <si>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</si>
  <si>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</si>
  <si>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</si>
  <si>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</si>
  <si>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</si>
  <si>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</si>
  <si>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</si>
  <si>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</si>
  <si>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</si>
  <si>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</si>
  <si>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</si>
  <si>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</si>
  <si>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</si>
  <si>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</si>
  <si>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</si>
  <si>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</si>
  <si>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</si>
  <si>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</si>
  <si>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</si>
  <si>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</si>
  <si>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</si>
  <si>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</si>
  <si>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</si>
  <si>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</si>
  <si>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</si>
  <si>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</si>
  <si>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</si>
  <si>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</si>
  <si>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</si>
  <si>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</si>
  <si>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</si>
  <si>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</si>
  <si>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</si>
  <si>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</si>
  <si>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</si>
  <si>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</si>
  <si>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</si>
  <si>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</si>
  <si>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</si>
  <si>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</si>
  <si>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</si>
  <si>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</si>
  <si>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</si>
  <si>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</si>
  <si>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</si>
  <si>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</si>
  <si>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</si>
  <si>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</si>
  <si>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</si>
  <si>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</si>
  <si>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</si>
  <si>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</si>
  <si>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</si>
  <si>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</si>
  <si>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</si>
  <si>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</si>
  <si>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</si>
  <si>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</si>
  <si>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</si>
  <si>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</si>
  <si>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</si>
  <si>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</si>
  <si>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</si>
  <si>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</si>
  <si>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</si>
  <si>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</si>
  <si>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</si>
  <si>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</si>
  <si>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</si>
  <si>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</si>
  <si>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</si>
  <si>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</si>
  <si>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</si>
  <si>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</si>
  <si>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</si>
  <si>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</si>
  <si>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</si>
  <si>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</si>
  <si>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</si>
  <si>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</si>
  <si>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</si>
  <si>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</si>
  <si>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</si>
  <si>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</si>
  <si>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</si>
  <si>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</si>
  <si>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</si>
  <si>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</si>
  <si>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</si>
  <si>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</si>
  <si>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</si>
  <si>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</si>
  <si>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</si>
  <si>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</si>
  <si>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</si>
  <si>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</si>
  <si>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</si>
  <si>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</si>
  <si>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</si>
  <si>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</si>
  <si>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</si>
  <si>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</si>
  <si>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</si>
  <si>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</si>
  <si>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</si>
  <si>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</si>
  <si>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</si>
  <si>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</si>
  <si>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</si>
  <si>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</si>
  <si>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</si>
  <si>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</si>
  <si>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</si>
  <si>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</si>
  <si>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</si>
  <si>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</si>
  <si>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</si>
  <si>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</si>
  <si>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</si>
  <si>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</si>
  <si>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</si>
  <si>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</si>
  <si>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</si>
  <si>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</si>
  <si>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</si>
  <si>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</si>
  <si>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</si>
  <si>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</si>
  <si>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</si>
  <si>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</si>
  <si>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</si>
  <si>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</si>
  <si>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</si>
  <si>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</si>
  <si>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</si>
  <si>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</si>
  <si>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</si>
  <si>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</si>
  <si>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</si>
  <si>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</si>
  <si>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</si>
  <si>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</si>
  <si>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</si>
  <si>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</si>
  <si>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</si>
  <si>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</si>
  <si>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</si>
  <si>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</si>
  <si>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</si>
  <si>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</si>
  <si>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</si>
  <si>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</si>
  <si>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</si>
  <si>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</si>
  <si>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</si>
  <si>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</si>
  <si>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</si>
  <si>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</si>
  <si>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</si>
  <si>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</si>
  <si>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</si>
  <si>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</si>
  <si>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</si>
  <si>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</si>
  <si>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</si>
  <si>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</si>
  <si>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</si>
  <si>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</si>
  <si>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</si>
  <si>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</si>
  <si>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</si>
  <si>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</si>
  <si>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</si>
  <si>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</si>
  <si>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</si>
  <si>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</si>
  <si>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</si>
  <si>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</si>
  <si>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</si>
  <si>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</si>
  <si>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</si>
  <si>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</si>
  <si>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</si>
  <si>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</si>
  <si>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</si>
  <si>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</si>
  <si>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</si>
  <si>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</si>
  <si>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</si>
  <si>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</si>
  <si>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</si>
  <si>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</si>
  <si>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</si>
  <si>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</si>
  <si>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</si>
  <si>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</si>
  <si>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</si>
  <si>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</si>
  <si>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</si>
  <si>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</si>
  <si>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</si>
  <si>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</si>
  <si>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</si>
  <si>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</si>
  <si>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</si>
  <si>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</si>
  <si>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</si>
  <si>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</si>
  <si>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</si>
  <si>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</si>
  <si>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</si>
  <si>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</si>
  <si>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</si>
  <si>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</si>
  <si>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</si>
  <si>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</si>
  <si>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</si>
  <si>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</si>
  <si>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</si>
  <si>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</si>
  <si>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</si>
  <si>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</si>
  <si>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</si>
  <si>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</si>
  <si>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</si>
  <si>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</si>
  <si>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</si>
  <si>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</si>
  <si>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</si>
  <si>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</si>
  <si>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</si>
  <si>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</si>
  <si>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</si>
  <si>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</si>
  <si>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</si>
  <si>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</si>
  <si>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</si>
  <si>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</si>
  <si>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</si>
  <si>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</si>
  <si>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</si>
  <si>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</si>
  <si>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</si>
  <si>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</si>
  <si>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</si>
  <si>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</si>
  <si>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</si>
  <si>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</si>
  <si>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</si>
  <si>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</si>
  <si>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</si>
  <si>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</si>
  <si>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</si>
  <si>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</si>
  <si>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</si>
  <si>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</si>
  <si>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</si>
  <si>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</si>
  <si>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</si>
  <si>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</si>
  <si>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</si>
  <si>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</si>
  <si>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</si>
  <si>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</si>
  <si>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</si>
  <si>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</si>
  <si>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</si>
  <si>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</si>
  <si>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</si>
  <si>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</si>
  <si>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</si>
  <si>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</si>
  <si>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</si>
  <si>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</si>
  <si>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</si>
  <si>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</si>
  <si>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</si>
  <si>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</si>
  <si>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</si>
  <si>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</si>
  <si>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</si>
  <si>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</si>
  <si>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</si>
  <si>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</si>
  <si>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</si>
  <si>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</si>
  <si>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</si>
  <si>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</si>
  <si>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</si>
  <si>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</si>
  <si>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</si>
  <si>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</si>
  <si>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</si>
  <si>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</si>
  <si>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</si>
  <si>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</si>
  <si>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</si>
  <si>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</si>
  <si>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</si>
  <si>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</si>
  <si>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</si>
  <si>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</si>
  <si>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</si>
  <si>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</si>
  <si>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</si>
  <si>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</si>
  <si>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</si>
  <si>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</si>
  <si>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</si>
  <si>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</si>
  <si>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</si>
  <si>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</si>
  <si>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</si>
  <si>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</si>
  <si>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</si>
  <si>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</si>
  <si>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</si>
  <si>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</si>
  <si>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</si>
  <si>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</si>
  <si>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</si>
  <si>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</si>
  <si>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</si>
  <si>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</si>
  <si>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</si>
  <si>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</si>
  <si>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</si>
  <si>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</si>
  <si>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</si>
  <si>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</si>
  <si>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</si>
  <si>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</si>
  <si>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</si>
  <si>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</si>
  <si>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</si>
  <si>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</si>
  <si>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</si>
  <si>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</si>
  <si>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</si>
  <si>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</si>
  <si>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</si>
  <si>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</si>
  <si>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</si>
  <si>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</si>
  <si>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</si>
  <si>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</si>
  <si>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</si>
  <si>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</si>
  <si>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</si>
  <si>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</si>
  <si>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</si>
  <si>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</si>
  <si>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</si>
  <si>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</si>
  <si>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</si>
  <si>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</si>
  <si>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</si>
  <si>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</si>
  <si>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</si>
  <si>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</si>
  <si>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</si>
  <si>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</si>
  <si>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</si>
  <si>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</si>
  <si>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</si>
  <si>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</si>
  <si>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</si>
  <si>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</si>
  <si>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</si>
  <si>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</si>
  <si>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</si>
  <si>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</si>
  <si>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</si>
  <si>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</si>
  <si>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</si>
  <si>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</si>
  <si>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</si>
  <si>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</si>
  <si>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</si>
  <si>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</si>
  <si>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</si>
  <si>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</si>
  <si>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</si>
  <si>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</si>
  <si>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</si>
  <si>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</si>
  <si>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</si>
  <si>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</si>
  <si>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</si>
  <si>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</si>
  <si>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</si>
  <si>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</si>
  <si>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</si>
  <si>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</si>
  <si>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</si>
  <si>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</si>
  <si>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</si>
  <si>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</si>
  <si>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</si>
  <si>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</si>
  <si>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</si>
  <si>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</si>
  <si>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</si>
  <si>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</si>
  <si>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</si>
  <si>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</si>
  <si>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</si>
  <si>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</si>
  <si>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</si>
  <si>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</si>
  <si>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</si>
  <si>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</si>
  <si>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</si>
  <si>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</si>
  <si>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</si>
  <si>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</si>
  <si>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</si>
  <si>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</si>
  <si>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</si>
  <si>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</si>
  <si>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</si>
  <si>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</si>
  <si>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</si>
  <si>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</si>
  <si>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</si>
  <si>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</si>
  <si>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</si>
  <si>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</si>
  <si>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</si>
  <si>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</si>
  <si>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</si>
  <si>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</si>
  <si>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</si>
  <si>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</si>
  <si>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</si>
  <si>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</si>
  <si>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</si>
  <si>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</si>
  <si>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</si>
  <si>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</si>
  <si>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</si>
  <si>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</si>
  <si>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</si>
  <si>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</si>
  <si>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</si>
  <si>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</si>
  <si>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</si>
  <si>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</si>
  <si>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</si>
  <si>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</si>
  <si>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</si>
  <si>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</si>
  <si>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</si>
  <si>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</si>
  <si>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</si>
  <si>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</si>
  <si>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</si>
  <si>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</si>
  <si>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</si>
  <si>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</si>
  <si>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</si>
  <si>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</si>
  <si>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</si>
  <si>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</si>
  <si>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</si>
  <si>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</si>
  <si>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</si>
  <si>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</si>
  <si>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</si>
  <si>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</si>
  <si>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</si>
  <si>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</si>
  <si>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</si>
  <si>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</si>
  <si>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</si>
  <si>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</si>
  <si>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</si>
  <si>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</si>
  <si>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</si>
  <si>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</si>
  <si>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</si>
  <si>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</si>
  <si>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</si>
  <si>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</si>
  <si>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</si>
  <si>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</si>
  <si>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</si>
  <si>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</si>
  <si>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</si>
  <si>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</si>
  <si>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</si>
  <si>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</si>
  <si>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</si>
  <si>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</si>
  <si>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</si>
  <si>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</si>
  <si>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</si>
  <si>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</si>
  <si>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</si>
  <si>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</si>
  <si>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</si>
  <si>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</si>
  <si>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</si>
  <si>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</si>
  <si>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</si>
  <si>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</si>
  <si>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</si>
  <si>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</si>
  <si>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</si>
  <si>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</si>
  <si>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</si>
  <si>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</si>
  <si>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</si>
  <si>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</si>
  <si>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</si>
  <si>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</si>
  <si>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</si>
  <si>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</si>
  <si>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</si>
  <si>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</si>
  <si>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</si>
  <si>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</si>
  <si>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</si>
  <si>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</si>
  <si>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</si>
  <si>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</si>
  <si>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</si>
  <si>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</si>
  <si>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</si>
  <si>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</si>
  <si>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</si>
  <si>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</si>
  <si>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</si>
  <si>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</si>
  <si>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</si>
  <si>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</si>
  <si>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</si>
  <si>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</si>
  <si>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</si>
  <si>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</si>
  <si>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</si>
  <si>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</si>
  <si>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</si>
  <si>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</si>
  <si>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</si>
  <si>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</si>
  <si>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</si>
  <si>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</si>
  <si>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</si>
  <si>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</si>
  <si>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</si>
  <si>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</si>
  <si>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</si>
  <si>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</si>
  <si>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</si>
  <si>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</si>
  <si>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</si>
  <si>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</si>
  <si>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</si>
  <si>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</si>
  <si>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</si>
  <si>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</si>
  <si>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</si>
  <si>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</si>
  <si>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</si>
  <si>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</si>
  <si>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</si>
  <si>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</si>
  <si>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</si>
  <si>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</si>
  <si>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</si>
  <si>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</si>
  <si>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</si>
  <si>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</si>
  <si>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</si>
  <si>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</si>
  <si>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</si>
  <si>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</si>
  <si>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</si>
  <si>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</si>
  <si>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</si>
  <si>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</si>
  <si>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</si>
  <si>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</si>
  <si>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</si>
  <si>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</si>
  <si>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</si>
  <si>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</si>
  <si>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</si>
  <si>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</si>
  <si>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</si>
  <si>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</si>
  <si>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</si>
  <si>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</si>
  <si>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</si>
  <si>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</si>
  <si>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</si>
  <si>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</si>
  <si>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</si>
  <si>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</si>
  <si>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</si>
  <si>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</si>
  <si>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</si>
  <si>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</si>
  <si>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</si>
  <si>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</si>
  <si>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</si>
  <si>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</si>
  <si>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</si>
  <si>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</si>
  <si>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</si>
  <si>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</si>
  <si>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</si>
  <si>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</si>
  <si>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</si>
  <si>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</si>
  <si>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</si>
  <si>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</si>
  <si>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</si>
  <si>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</si>
  <si>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</si>
  <si>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</si>
  <si>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</si>
  <si>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</si>
  <si>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</si>
  <si>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</si>
  <si>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</si>
  <si>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</si>
  <si>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</si>
  <si>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</si>
  <si>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</si>
  <si>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</si>
  <si>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</si>
  <si>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</si>
  <si>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</si>
  <si>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</si>
  <si>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</si>
  <si>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</si>
  <si>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</si>
  <si>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</si>
  <si>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</si>
  <si>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</si>
  <si>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</si>
  <si>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</si>
  <si>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</si>
  <si>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</si>
  <si>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</si>
  <si>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</si>
  <si>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</si>
  <si>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</si>
  <si>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</si>
  <si>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</si>
  <si>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</si>
  <si>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</si>
  <si>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</si>
  <si>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</si>
  <si>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</si>
  <si>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</si>
  <si>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</si>
  <si>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</si>
  <si>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</si>
  <si>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</si>
  <si>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</si>
  <si>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</si>
  <si>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</si>
  <si>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</si>
  <si>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</si>
  <si>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</si>
  <si>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</si>
  <si>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</si>
  <si>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</si>
  <si>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</si>
  <si>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</si>
  <si>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</si>
  <si>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</si>
  <si>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</si>
  <si>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</si>
  <si>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</si>
  <si>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</si>
  <si>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</si>
  <si>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</si>
  <si>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</si>
  <si>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</si>
  <si>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</si>
  <si>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</si>
  <si>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</si>
  <si>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</si>
  <si>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</si>
  <si>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</si>
  <si>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</si>
  <si>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</si>
  <si>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</si>
  <si>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</si>
  <si>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</si>
  <si>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</si>
  <si>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</si>
  <si>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</si>
  <si>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</si>
  <si>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</si>
  <si>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</si>
  <si>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</si>
  <si>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</si>
  <si>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</si>
  <si>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</si>
  <si>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</si>
  <si>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</si>
  <si>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</si>
  <si>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</si>
  <si>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</si>
  <si>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</si>
  <si>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</si>
  <si>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</si>
  <si>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</si>
  <si>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</si>
  <si>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</si>
  <si>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</si>
  <si>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</si>
  <si>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</si>
  <si>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</si>
  <si>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</si>
  <si>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</si>
  <si>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</si>
  <si>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</si>
  <si>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</si>
  <si>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</si>
  <si>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</si>
  <si>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</si>
  <si>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</si>
  <si>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</si>
  <si>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</si>
  <si>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</si>
  <si>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</si>
  <si>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</si>
  <si>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</si>
  <si>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</si>
  <si>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</si>
  <si>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</si>
  <si>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</si>
  <si>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</si>
  <si>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</si>
  <si>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</si>
  <si>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</si>
  <si>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</si>
  <si>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</si>
  <si>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</si>
  <si>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</si>
  <si>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</si>
  <si>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</si>
  <si>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</si>
  <si>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</si>
  <si>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</si>
  <si>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</si>
  <si>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</si>
  <si>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</si>
  <si>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</si>
  <si>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</si>
  <si>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</si>
  <si>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</si>
  <si>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</si>
  <si>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</si>
  <si>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</si>
  <si>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</si>
  <si>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</si>
  <si>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</si>
  <si>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</si>
  <si>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</si>
  <si>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</si>
  <si>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</si>
  <si>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</si>
  <si>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</si>
  <si>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</si>
  <si>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</si>
  <si>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</si>
  <si>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</si>
  <si>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</si>
  <si>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</si>
  <si>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</si>
  <si>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</si>
  <si>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</si>
  <si>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</si>
  <si>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</si>
  <si>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</si>
  <si>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</si>
  <si>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</si>
  <si>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</si>
  <si>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</si>
  <si>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</si>
  <si>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</si>
  <si>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</si>
  <si>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</si>
  <si>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</si>
  <si>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</si>
  <si>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</si>
  <si>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</si>
  <si>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</si>
  <si>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</si>
  <si>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</si>
  <si>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</si>
  <si>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</si>
  <si>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</si>
  <si>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</si>
  <si>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</si>
  <si>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</si>
  <si>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</si>
  <si>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</si>
  <si>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</si>
  <si>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</si>
  <si>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</si>
  <si>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</si>
  <si>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</si>
  <si>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</si>
  <si>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</si>
  <si>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</si>
  <si>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</si>
  <si>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</si>
  <si>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</si>
  <si>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</si>
  <si>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</si>
  <si>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</si>
  <si>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</si>
  <si>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</si>
  <si>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</si>
  <si>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</si>
  <si>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</si>
  <si>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</si>
  <si>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</si>
  <si>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</si>
  <si>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</si>
  <si>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</si>
  <si>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</si>
  <si>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</si>
  <si>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</si>
  <si>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</si>
  <si>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</si>
  <si>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</si>
  <si>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</si>
  <si>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</si>
  <si>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</si>
  <si>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</si>
  <si>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</si>
  <si>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</si>
  <si>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</si>
  <si>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</si>
  <si>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</si>
  <si>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</si>
  <si>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</si>
  <si>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</si>
  <si>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</si>
  <si>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</si>
  <si>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</si>
  <si>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</si>
  <si>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</si>
  <si>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</si>
  <si>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</si>
  <si>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</si>
  <si>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</si>
  <si>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</si>
  <si>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</si>
  <si>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</si>
  <si>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</si>
  <si>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</si>
  <si>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</si>
  <si>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</si>
  <si>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</si>
  <si>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</si>
  <si>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</si>
  <si>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</si>
  <si>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</si>
  <si>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</si>
  <si>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</si>
  <si>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</si>
  <si>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</si>
  <si>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</si>
  <si>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</si>
  <si>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</si>
  <si>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</si>
  <si>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</si>
  <si>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</si>
  <si>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</si>
  <si>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</si>
  <si>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</si>
  <si>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</si>
  <si>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</si>
  <si>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</si>
  <si>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</si>
  <si>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</si>
  <si>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</si>
  <si>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</si>
  <si>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</si>
  <si>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</si>
  <si>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</si>
  <si>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</si>
  <si>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</si>
  <si>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</si>
  <si>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</si>
  <si>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</si>
  <si>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</si>
  <si>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</si>
  <si>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</si>
  <si>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</si>
  <si>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</si>
  <si>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</si>
  <si>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</si>
  <si>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</si>
  <si>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</si>
  <si>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</si>
  <si>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</si>
  <si>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</si>
  <si>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</si>
  <si>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</si>
  <si>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</si>
  <si>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</si>
  <si>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</si>
  <si>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</si>
  <si>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</si>
  <si>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</si>
  <si>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</si>
  <si>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</si>
  <si>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</si>
  <si>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</si>
  <si>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</si>
  <si>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</si>
  <si>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</si>
  <si>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</si>
  <si>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</si>
  <si>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</si>
  <si>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</si>
  <si>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</si>
  <si>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</si>
  <si>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</si>
  <si>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</si>
  <si>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</si>
  <si>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</si>
  <si>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</si>
  <si>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</si>
  <si>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</si>
  <si>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</si>
  <si>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</si>
  <si>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</si>
  <si>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</si>
  <si>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</si>
  <si>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</si>
  <si>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</si>
  <si>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</si>
  <si>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</si>
  <si>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</si>
  <si>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</si>
  <si>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</si>
  <si>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</si>
  <si>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</si>
  <si>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</si>
  <si>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</si>
  <si>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</si>
  <si>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</si>
  <si>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</si>
  <si>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</si>
  <si>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</si>
  <si>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</si>
  <si>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</si>
  <si>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</si>
  <si>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</si>
  <si>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</si>
  <si>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</si>
  <si>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</si>
  <si>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</si>
  <si>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</si>
  <si>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</si>
  <si>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</si>
  <si>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</si>
  <si>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</si>
  <si>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</si>
  <si>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</si>
  <si>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</si>
  <si>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</si>
  <si>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</si>
  <si>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</si>
  <si>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</si>
  <si>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</si>
  <si>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</si>
  <si>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</si>
  <si>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</si>
  <si>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</si>
  <si>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</si>
  <si>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</si>
  <si>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</si>
  <si>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</si>
  <si>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</si>
  <si>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</si>
  <si>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</si>
  <si>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</si>
  <si>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</si>
  <si>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</si>
  <si>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</si>
  <si>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</si>
  <si>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</si>
  <si>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</si>
  <si>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</si>
  <si>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</si>
  <si>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</si>
  <si>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</si>
  <si>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</si>
  <si>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</si>
  <si>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</si>
  <si>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</si>
  <si>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</si>
  <si>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</si>
  <si>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</si>
  <si>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</si>
  <si>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</si>
  <si>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</si>
  <si>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</si>
  <si>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</si>
  <si>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</si>
  <si>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</si>
  <si>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</si>
  <si>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</si>
  <si>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</si>
  <si>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</si>
  <si>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</si>
  <si>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</si>
  <si>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</si>
  <si>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</si>
  <si>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</si>
  <si>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</si>
  <si>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</si>
  <si>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</si>
  <si>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</si>
  <si>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</si>
  <si>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</si>
  <si>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</si>
  <si>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</si>
  <si>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</si>
  <si>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</si>
  <si>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</si>
  <si>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</si>
  <si>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</si>
  <si>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</si>
  <si>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</si>
  <si>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</si>
  <si>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</si>
  <si>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</si>
  <si>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</si>
  <si>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</si>
  <si>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</si>
  <si>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</si>
  <si>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</si>
  <si>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</si>
  <si>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</si>
  <si>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</si>
  <si>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</si>
  <si>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</si>
  <si>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</si>
  <si>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</si>
  <si>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</si>
  <si>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</si>
  <si>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</si>
  <si>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</si>
  <si>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</si>
  <si>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</si>
  <si>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</si>
  <si>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</si>
  <si>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</si>
  <si>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</si>
  <si>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</si>
  <si>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</si>
  <si>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</si>
  <si>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</si>
  <si>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</si>
  <si>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</si>
  <si>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</si>
  <si>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</si>
  <si>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</si>
  <si>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</si>
  <si>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</si>
  <si>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</si>
  <si>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</si>
  <si>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</si>
  <si>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</si>
  <si>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</si>
  <si>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</si>
  <si>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</si>
  <si>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</si>
  <si>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</si>
  <si>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</si>
  <si>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</si>
  <si>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</si>
  <si>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</si>
  <si>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</si>
  <si>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</si>
  <si>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</si>
  <si>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</si>
  <si>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</si>
  <si>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</si>
  <si>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</si>
  <si>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</si>
  <si>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</si>
  <si>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</si>
  <si>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</si>
  <si>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</si>
  <si>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</si>
  <si>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</si>
  <si>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</si>
  <si>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</si>
  <si>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</si>
  <si>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</si>
  <si>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</si>
  <si>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</si>
  <si>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</si>
  <si>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</si>
  <si>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</si>
  <si>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</si>
  <si>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</si>
  <si>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</si>
  <si>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</si>
  <si>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</si>
  <si>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</si>
  <si>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</si>
  <si>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</si>
  <si>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</si>
  <si>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</si>
  <si>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</si>
  <si>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</si>
  <si>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</si>
  <si>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</si>
  <si>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</si>
  <si>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</si>
  <si>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</si>
  <si>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</si>
  <si>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</si>
  <si>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</si>
  <si>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</si>
  <si>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</si>
  <si>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</si>
  <si>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</si>
  <si>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</si>
  <si>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</si>
  <si>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</si>
  <si>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</si>
  <si>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</si>
  <si>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</si>
  <si>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</si>
  <si>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</si>
  <si>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</si>
  <si>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</si>
  <si>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</si>
  <si>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</si>
  <si>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</si>
  <si>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</si>
  <si>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</si>
  <si>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</si>
  <si>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</si>
  <si>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</si>
  <si>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</si>
  <si>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</si>
  <si>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</si>
  <si>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</si>
  <si>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</si>
  <si>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</si>
  <si>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</si>
  <si>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</si>
  <si>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</si>
  <si>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</si>
  <si>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</si>
  <si>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</si>
  <si>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</si>
  <si>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</si>
  <si>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</si>
  <si>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</si>
  <si>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</si>
  <si>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</si>
  <si>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</si>
  <si>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</si>
  <si>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</si>
  <si>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</si>
  <si>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</si>
  <si>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</si>
  <si>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</si>
  <si>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</si>
  <si>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</si>
  <si>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</si>
  <si>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</si>
  <si>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</si>
  <si>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</si>
  <si>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</si>
  <si>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</si>
  <si>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</si>
  <si>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</si>
  <si>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</si>
  <si>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</si>
  <si>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</si>
  <si>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</si>
  <si>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</si>
  <si>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</si>
  <si>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</si>
  <si>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</si>
  <si>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</si>
  <si>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</si>
  <si>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</si>
  <si>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</si>
  <si>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</si>
  <si>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</si>
  <si>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</si>
  <si>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</si>
  <si>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</si>
  <si>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</si>
  <si>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</si>
  <si>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</si>
  <si>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</si>
  <si>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</si>
  <si>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</si>
  <si>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</si>
  <si>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</si>
  <si>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</si>
  <si>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</si>
  <si>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</si>
  <si>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</si>
  <si>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</si>
  <si>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</si>
  <si>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</si>
  <si>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</si>
  <si>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</si>
  <si>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</si>
  <si>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</si>
  <si>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</si>
  <si>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</si>
  <si>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</si>
  <si>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</si>
  <si>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</si>
  <si>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</si>
  <si>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</si>
  <si>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</si>
  <si>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</si>
  <si>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</si>
  <si>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</si>
  <si>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</si>
  <si>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</si>
  <si>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</si>
  <si>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</si>
  <si>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</si>
  <si>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</si>
  <si>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</si>
  <si>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</si>
  <si>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90 min </t>
  </si>
  <si>
    <t>PCM-20251125-00000396</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</si>
  <si>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</si>
  <si>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</si>
  <si>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</si>
  <si>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</si>
  <si>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</si>
  <si>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</si>
  <si>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</si>
  <si>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</si>
  <si>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</si>
  <si>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</si>
  <si>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</si>
  <si>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</si>
  <si>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</si>
  <si>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</si>
  <si>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</si>
  <si>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</si>
  <si>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</si>
  <si>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</si>
  <si>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</si>
  <si>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</si>
  <si>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</si>
  <si>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</si>
  <si>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</si>
  <si>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</si>
  <si>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</si>
  <si>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</si>
  <si>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</si>
  <si>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</si>
  <si>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</si>
  <si>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</si>
  <si>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</si>
  <si>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</si>
  <si>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</si>
  <si>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</si>
  <si>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</si>
  <si>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</si>
  <si>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</si>
  <si>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</si>
  <si>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</si>
  <si>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</si>
  <si>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</si>
  <si>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</si>
  <si>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</si>
  <si>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</si>
  <si>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</si>
  <si>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</si>
  <si>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</si>
  <si>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</si>
  <si>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</si>
  <si>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</si>
  <si>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</si>
  <si>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</si>
  <si>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</si>
  <si>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</si>
  <si>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</si>
  <si>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</si>
  <si>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</si>
  <si>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</si>
  <si>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</si>
  <si>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</si>
  <si>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</si>
  <si>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</si>
  <si>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</si>
  <si>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</si>
  <si>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</si>
  <si>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</si>
  <si>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</si>
  <si>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</si>
  <si>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</si>
  <si>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</si>
  <si>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</si>
  <si>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</si>
  <si>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</si>
  <si>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</si>
  <si>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</si>
  <si>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</si>
  <si>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</si>
  <si>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</si>
  <si>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</si>
  <si>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</si>
  <si>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</si>
  <si>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</si>
  <si>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</si>
  <si>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</si>
  <si>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</si>
  <si>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</si>
  <si>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210 min</t>
  </si>
  <si>
    <t>PCM-20251125-00000236</t>
  </si>
  <si>
    <t xml:space="preserve"> site has access issue at night inside desert area &amp; ETA 120 min</t>
  </si>
  <si>
    <t>no PCM</t>
  </si>
  <si>
    <t>ETA 160 MIN</t>
  </si>
  <si>
    <t>PCM-20251125-00000336</t>
  </si>
  <si>
    <t>ETA 40 min</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</si>
  <si>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</si>
  <si>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</si>
  <si>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</si>
  <si>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</si>
  <si>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</si>
  <si>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</si>
  <si>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</si>
  <si>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</si>
  <si>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</si>
  <si>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</si>
  <si>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</si>
  <si>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</si>
  <si>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</si>
  <si>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</si>
  <si>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</si>
  <si>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60 mins</t>
  </si>
  <si>
    <t>PCM-20251125-00000351</t>
  </si>
  <si>
    <t>ETA 100 mins</t>
  </si>
  <si>
    <t>PCM-20251125-00000381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</si>
</sst>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4" dataDxfId="63" headerRowBorderDxfId="61" tableBorderDxfId="62">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323.31825671296247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0.50969189815077698</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1.1705787037499249E-2</v>
      </c>
      <c r="H4" s="131">
        <v>45986.185196759259</v>
      </c>
      <c r="I4" s="129" t="str">
        <f>IFERROR(VLOOKUP(D4,DB!A:F,6,0),"")</f>
        <v>SCECO</v>
      </c>
      <c r="J4" s="129" t="str">
        <f>IFERROR(VLOOKUP(D4,DB!A:G,7,0),"")</f>
        <v>Dead</v>
      </c>
      <c r="K4" s="133" t="s">
        <v>39026</v>
      </c>
      <c r="L4" s="134" t="str">
        <f>IFERROR(VLOOKUP(D4,DB!A:I,9,0),"")</f>
        <v>Latis</v>
      </c>
    </row>
    <row r="5" spans="1:15" ht="15" customHeight="1">
      <c r="A5" s="128"/>
      <c r="B5" s="129" t="str">
        <f>IFERROR(VLOOKUP(D5,DB!A:K,11,0),"")</f>
        <v/>
      </c>
      <c r="C5" s="129"/>
      <c r="D5" s="127"/>
      <c r="E5" s="130"/>
      <c r="F5" s="131"/>
      <c r="G5" s="132">
        <f ca="1">IFERROR(NOW()-F5,"-")</f>
        <v>45986.266682638889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45986.266682638889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45986.266682638889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45986.266682638889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45986.266682638889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45986.266682638889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45986.266682638889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45986.266682638889</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45986.266682638889</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45986.266682638889</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45986.266682638889</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45986.266682638889</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45986.266682638889</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45986.266682638889</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45986.266682638889</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45986.266682638889</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45986.266682638889</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45986.266682638889</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45986.266682638889</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45986.266682638889</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45986.266682638889</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45986.266682638889</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45986.266682638889</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45986.266682638889</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45986.266682638889</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45986.266682638889</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45986.266682638889</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45986.266682638889</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45986.266682638889</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45986.266682638889</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45986.266682638889</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45986.266682638889</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45986.266682638889</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45986.266682638889</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45986.266682638889</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45986.266682638889</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45986.266682638889</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45986.266682638889</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45986.266682638889</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45986.266682638889</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45986.266682638889</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45986.266682638889</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45986.266682638889</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45986.266682638889</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45986.266682638889</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45986.266682638889</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45986.266682638889</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45986.266682638889</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45986.266682638889</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45986.266682638889</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45986.266682638889</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45986.266682638889</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45986.266682638889</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45986.266682638889</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45986.266682638889</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45986.266682638889</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45986.266682638889</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45986.266682638889</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45986.266682638889</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45986.266682638889</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45986.266682638889</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161.26684467592713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1.8792636574071366</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0.4036502314847894</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39113</v>
      </c>
      <c r="B6" s="18" t="str">
        <f>IFERROR(VLOOKUP(D6,DB!A:K,11,0),"")</f>
        <v>R2</v>
      </c>
      <c r="C6" s="18">
        <v>1</v>
      </c>
      <c r="D6" s="61" t="s">
        <v>38840</v>
      </c>
      <c r="E6" s="102" t="s">
        <v>39021</v>
      </c>
      <c r="F6" s="103">
        <v>45986.136122685188</v>
      </c>
      <c r="G6" s="104">
        <f ca="1">IFERROR(NOW()-F7,"-")</f>
        <v>45986.266682638889</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39117</v>
      </c>
      <c r="B8" s="18" t="str">
        <f>IFERROR(VLOOKUP(D8,DB!A:K,11,0),"")</f>
        <v>R2</v>
      </c>
      <c r="C8" s="18">
        <v>5</v>
      </c>
      <c r="D8" s="18" t="s">
        <v>25504</v>
      </c>
      <c r="E8" s="102" t="s">
        <v>39104</v>
      </c>
      <c r="F8" s="103">
        <v>45986.225057870368</v>
      </c>
      <c r="G8" s="104">
        <f ca="1">IFERROR(NOW()-F8,"-")</f>
        <v>4.1624768520705402E-2</v>
      </c>
      <c r="H8" s="103">
        <v>45986.211875000001</v>
      </c>
      <c r="I8" s="18" t="str">
        <f>IFERROR(VLOOKUP(D8,DB!A:F,6,0),"")</f>
        <v>Generator-SG</v>
      </c>
      <c r="J8" s="18" t="str">
        <f>IFERROR(VLOOKUP(D8,DB!A:G,7,0),"")</f>
        <v>In progress+Vandalized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45986.266682638889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45986.266682638889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45986.266682638889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45986.266682638889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45986.266682638889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45986.266682638889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45986.266682638889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45986.266682638889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45986.266682638889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45986.266682638889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45986.266682638889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45986.266682638889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45986.266682638889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45986.266682638889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45986.266682638889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45986.266682638889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45986.266682638889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45986.266682638889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45986.266682638889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45986.266682638889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45986.266682638889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45986.266682638889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45986.266682638889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45986.266682638889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45986.266682638889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45986.266682638889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45986.266682638889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45986.266682638889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45986.266682638889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45986.266682638889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45986.266682638889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45986.266682638889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45986.266682638889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45986.266682638889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45986.266682638889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45986.266682638889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45986.266682638889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45986.266682638889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45986.266682638889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45986.266682638889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45986.266682638889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45986.266682638889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45986.266682638889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45986.266682638889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45986.266682638889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45986.266682638889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45986.266682638889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45986.266682638889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45986.266682638889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45986.266682638889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45986.266682638889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45986.266682638889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45986.266682638889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45986.266682638889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45986.266682638889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45986.266682638889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45986.266682638889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45986.266682638889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45986.266682638889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45986.266682638889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45986.266682638889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45986.266682638889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45986.266682638889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45986.266682638889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45986.266682638889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45986.266682638889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45986.266682638889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45986.266682638889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45986.266682638889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45986.266682638889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45986.266682638889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45986.266682638889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45986.266682638889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45986.266682638889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45986.266682638889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45986.266682638889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45986.266682638889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45986.266682638889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45986.266682638889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45986.266682638889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45986.266682638889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45986.266682638889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45986.266682638889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45986.266682638889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45986.266682638889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45986.266682638889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45986.266682638889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45986.266682638889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45986.266682638889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45986.266682638889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45986.266682638889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45986.266682638889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45986.266682638889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45986.266682638889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45986.266682638889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45986.266682638889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45986.266682638889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45986.266682638889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45986.266682638889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45986.266682638889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45986.266682638889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45986.266682638889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45986.266682638889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45986.266682638889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45986.266682638889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45986.266682638889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45986.266682638889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45986.266682638889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45986.266682638889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45986.266682638889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45986.266682638889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45986.266682638889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45986.266682638889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45986.266682638889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45986.266682638889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45986.266682638889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45986.266682638889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45986.266682638889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45986.266682638889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45986.266682638889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45986.266682638889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45986.266682638889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45986.266682638889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45986.266682638889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45986.266682638889</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45986.266682638889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45986.266682638889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45986.266682638889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45986.266682638889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45986.266682638889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45986.266682638889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45986.266682638889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45986.266682638889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45986.266682638889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45986.266682638889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45986.266682638889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45986.266682638889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45986.266682638889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45986.266682638889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45986.266682638889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45986.266682638889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45986.266682638889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45986.266682638889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45986.266682638889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45986.266682638889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45986.266682638889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45986.266682638889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45986.266682638889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45986.266682638889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45986.266682638889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45986.266682638889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45986.266682638889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45986.266682638889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45986.266682638889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45986.266682638889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45986.266682638889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45986.266682638889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45986.266682638889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45986.266682638889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45986.266682638889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45986.266682638889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45986.266682638889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45986.266682638889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45986.266682638889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45986.266682638889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45986.266682638889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45986.266682638889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45986.266682638889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45986.266682638889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45986.266682638889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45986.266682638889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45986.266682638889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45986.266682638889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45986.266682638889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45986.266682638889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45986.266682638889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45986.266682638889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45986.266682638889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45986.266682638889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45986.266682638889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45986.266682638889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45986.266682638889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45986.266682638889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45986.266682638889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45986.266682638889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45986.266682638889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45986.266682638889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45986.266682638889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45986.266682638889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45986.266682638889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45986.266682638889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45986.266682638889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45986.266682638889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45986.266682638889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45986.266682638889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45986.266682638889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45986.266682638889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45986.266682638889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45986.266682638889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45986.266682638889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45986.266682638889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45986.266682638889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45986.266682638889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45986.266682638889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45986.266682638889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45986.266682638889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45986.266682638889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45986.266682638889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45986.266682638889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45986.266682638889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45986.266682638889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45986.266682638889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45986.266682638889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45986.266682638889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45986.266682638889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45986.266682638889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45986.266682638889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45986.266682638889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45986.266682638889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45986.266682638889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45986.266682638889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45986.266682638889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45986.266682638889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45986.266682638889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45986.266682638889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45986.266682638889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45986.266682638889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45986.266682638889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45986.266682638889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45986.266682638889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45986.266682638889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45986.266682638889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45986.266682638889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45986.266682638889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45986.266682638889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45986.266682638889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45986.266682638889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45986.266682638889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45986.266682638889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45986.266682638889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45986.266682638889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45986.266682638889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45986.266682638889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45986.266682638889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45986.266682638889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45986.266682638889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45986.266682638889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45986.266682638889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45986.266682638889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45986.266682638889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45986.266682638889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45986.266682638889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45986.266682638889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45986.266682638889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45986.266682638889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45986.266682638889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45986.266682638889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45986.266682638889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45986.266682638889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45986.266682638889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45986.266682638889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45986.266682638889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45986.266682638889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45986.266682638889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45986.266682638889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45986.266682638889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45986.266682638889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45986.266682638889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45986.266682638889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45986.266682638889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45986.266682638889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45986.266682638889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45986.266682638889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45986.266682638889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45986.266682638889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45986.266682638889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45986.266682638889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45986.266682638889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45986.266682638889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45986.266682638889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45986.266682638889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45986.266682638889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45986.266682638889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45986.266682638889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45986.266682638889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45986.266682638889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45986.266682638889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45986.266682638889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45986.266682638889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45986.266682638889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45986.266682638889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45986.266682638889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45986.266682638889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45986.266682638889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45986.266682638889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45986.266682638889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45986.266682638889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45986.266682638889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45986.266682638889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45986.266682638889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45986.266682638889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45986.266682638889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45986.266682638889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45986.266682638889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45986.266682638889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45986.266682638889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45986.266682638889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45986.266682638889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45986.266682638889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45986.266682638889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45986.266682638889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45986.266682638889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45986.266682638889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45986.266682638889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45986.266682638889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45986.266682638889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45986.266682638889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45986.266682638889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45986.266682638889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45986.266682638889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45986.266682638889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45986.266682638889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45986.266682638889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45986.266682638889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45986.266682638889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45986.266682638889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45986.266682638889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45986.266682638889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45986.266682638889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45986.266682638889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45986.266682638889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45986.266682638889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45986.266682638889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45986.266682638889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45986.266682638889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45986.266682638889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45986.266682638889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45986.266682638889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45986.266682638889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45986.266682638889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45986.266682638889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45986.266682638889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45986.266682638889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45986.266682638889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45986.266682638889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45986.266682638889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45986.266682638889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45986.266682638889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45986.266682638889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45986.266682638889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45986.266682638889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45986.266682638889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45986.266682638889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45986.266682638889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45986.266682638889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45986.266682638889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45986.266682638889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45986.266682638889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45986.266682638889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45986.266682638889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45986.266682638889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45986.266682638889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45986.266682638889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45986.266682638889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45986.266682638889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45986.266682638889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45986.266682638889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45986.266682638889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45986.266682638889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45986.266682638889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45986.266682638889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45986.266682638889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45986.266682638889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45986.266682638889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45986.266682638889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45986.266682638889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45986.266682638889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45986.266682638889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45986.266682638889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45986.266682638889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45986.266682638889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45986.266682638889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45986.266682638889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45986.266682638889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45986.266682638889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45986.266682638889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45986.266682638889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45986.266682638889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45986.266682638889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45986.266682638889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45986.266682638889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45986.266682638889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45986.266682638889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45986.266682638889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45986.266682638889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45986.266682638889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45986.266682638889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45986.266682638889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45986.266682638889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45986.266682638889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45986.266682638889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45986.266682638889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45986.266682638889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45986.266682638889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45986.266682638889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45986.266682638889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45986.266682638889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45986.266682638889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45986.266682638889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45986.266682638889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45986.266682638889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45986.266682638889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45986.266682638889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45986.266682638889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45986.266682638889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45986.266682638889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45986.266682638889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45986.266682638889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45986.266682638889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45986.266682638889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45986.266682638889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45986.266682638889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45986.266682638889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45986.266682638889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45986.266682638889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45986.266682638889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45986.266682638889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45986.266682638889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45986.266682638889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45986.266682638889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45986.266682638889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45986.266682638889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45986.266682638889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45986.266682638889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45986.266682638889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45986.266682638889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45986.266682638889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45986.266682638889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45986.266682638889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45986.266682638889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45986.266682638889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45986.266682638889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45986.266682638889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45986.266682638889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45986.266682638889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45986.266682638889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45986.266682638889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45986.266682638889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45986.266682638889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45986.266682638889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45986.266682638889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45986.266682638889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45986.266682638889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45986.266682638889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45986.266682638889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45986.266682638889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45986.266682638889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45986.266682638889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45986.266682638889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45986.266682638889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45986.266682638889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45986.266682638889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45986.266682638889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45986.266682638889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45986.266682638889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45986.266682638889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45986.266682638889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45986.266682638889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45986.266682638889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45986.266682638889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45986.266682638889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45986.266682638889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45986.266682638889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45986.266682638889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45986.266682638889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45986.266682638889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45986.266682638889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45986.266682638889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45986.266682638889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45986.266682638889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45986.266682638889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45986.266682638889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45986.266682638889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45986.266682638889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45986.266682638889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45986.266682638889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45986.266682638889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45986.266682638889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45986.266682638889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45986.266682638889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45986.266682638889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45986.266682638889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45986.266682638889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45986.266682638889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45986.266682638889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45986.266682638889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45986.266682638889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45986.266682638889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45986.266682638889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45986.266682638889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45986.266682638889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45986.266682638889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45986.266682638889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45986.266682638889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45986.266682638889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45986.266682638889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45986.266682638889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45986.266682638889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45986.266682638889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45986.266682638889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45986.266682638889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45986.266682638889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45986.266682638889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45986.266682638889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45986.266682638889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45986.266682638889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45986.266682638889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45986.266682638889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45986.266682638889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45986.266682638889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45986.266682638889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45986.266682638889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45986.266682638889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45986.266682638889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45986.266682638889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45986.266682638889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45986.266682638889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45986.266682638889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45986.266682638889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45986.266682638889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45986.266682638889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45986.266682638889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45986.266682638889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45986.266682638889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45986.266682638889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45986.266682638889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45986.266682638889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45986.266682638889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45986.266682638889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45986.266682638889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45986.266682638889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45986.266682638889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45986.266682638889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45986.266682638889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45986.266682638889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45986.266682638889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45986.266682638889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45986.266682638889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45986.266682638889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45986.266682638889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45986.266682638889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45986.266682638889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45986.266682638889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45986.266682638889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45986.266682638889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45986.266682638889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45986.266682638889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45986.266682638889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45986.266682638889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45986.266682638889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45986.266682638889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45986.266682638889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45986.266682638889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45986.266682638889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45986.266682638889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45986.266682638889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45986.266682638889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45986.266682638889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45986.266682638889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45986.266682638889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45986.266682638889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45986.266682638889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45986.266682638889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45986.266682638889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45986.266682638889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45986.266682638889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45986.266682638889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45986.266682638889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45986.266682638889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45986.266682638889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45986.266682638889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45986.266682638889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45986.266682638889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45986.266682638889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45986.266682638889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45986.266682638889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45986.266682638889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45986.266682638889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45986.266682638889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45986.266682638889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45986.266682638889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45986.266682638889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45986.266682638889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45986.266682638889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45986.266682638889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45986.266682638889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45986.266682638889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45986.266682638889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45986.266682638889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45986.266682638889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45986.266682638889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45986.266682638889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45986.266682638889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45986.266682638889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45986.266682638889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45986.266682638889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45986.266682638889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45986.266682638889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45986.266682638889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45986.266682638889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45986.266682638889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45986.266682638889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45986.266682638889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45986.266682638889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45986.266682638889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45986.266682638889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45986.266682638889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45986.266682638889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45986.266682638889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45986.266682638889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45986.266682638889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45986.266682638889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45986.266682638889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45986.266682638889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45986.266682638889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45986.266682638889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45986.266682638889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45986.266682638889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45986.266682638889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45986.266682638889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45986.266682638889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45986.266682638889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45986.266682638889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45986.266682638889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45986.266682638889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45986.266682638889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45986.266682638889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45986.266682638889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45986.266682638889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45986.266682638889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45986.266682638889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45986.266682638889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45986.266682638889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45986.266682638889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45986.266682638889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45986.266682638889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45986.266682638889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45986.266682638889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45986.266682638889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45986.266682638889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45986.266682638889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45986.266682638889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45986.266682638889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45986.266682638889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45986.266682638889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45986.266682638889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45986.266682638889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45986.266682638889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45986.266682638889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45986.266682638889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45986.266682638889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45986.266682638889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45986.266682638889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45986.266682638889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45986.266682638889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45986.266682638889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45986.266682638889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45986.266682638889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45986.266682638889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45986.266682638889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45986.266682638889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45986.266682638889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45986.266682638889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45986.266682638889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45986.266682638889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45986.266682638889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45986.266682638889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45986.266682638889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45986.266682638889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45986.266682638889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45986.266682638889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45986.266682638889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45986.266682638889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45986.266682638889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45986.266682638889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45986.266682638889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45986.266682638889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45986.266682638889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45986.266682638889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45986.266682638889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45986.266682638889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45986.266682638889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45986.266682638889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45986.266682638889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45986.266682638889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45986.266682638889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45986.266682638889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45986.266682638889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45986.266682638889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45986.266682638889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45986.266682638889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45986.266682638889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45986.266682638889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45986.266682638889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45986.266682638889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45986.266682638889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45986.266682638889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45986.266682638889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45986.266682638889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45986.266682638889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45986.266682638889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45986.266682638889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45986.266682638889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45986.266682638889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45986.266682638889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45986.266682638889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45986.266682638889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45986.266682638889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45986.266682638889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45986.266682638889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45986.266682638889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45986.266682638889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45986.266682638889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45986.266682638889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45986.266682638889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45986.266682638889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45986.266682638889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45986.266682638889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45986.266682638889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45986.266682638889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45986.266682638889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45986.266682638889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45986.266682638889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45986.266682638889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45986.266682638889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45986.266682638889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45986.266682638889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45986.266682638889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45986.266682638889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45986.266682638889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45986.266682638889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45986.266682638889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45986.266682638889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45986.266682638889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45986.266682638889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45986.266682638889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45986.266682638889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45986.266682638889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45986.266682638889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45986.266682638889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45986.266682638889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45986.266682638889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45986.266682638889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45986.266682638889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45986.266682638889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45986.266682638889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45986.266682638889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45986.266682638889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45986.266682638889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45986.266682638889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45986.266682638889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45986.266682638889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45986.266682638889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45986.266682638889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45986.266682638889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45986.266682638889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45986.266682638889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45986.266682638889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45986.266682638889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45986.266682638889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45986.266682638889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45986.266682638889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45986.266682638889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45986.266682638889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45986.266682638889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45986.266682638889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45986.266682638889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45986.266682638889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45986.266682638889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45986.266682638889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45986.266682638889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45986.266682638889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45986.266682638889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45986.266682638889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45986.266682638889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45986.266682638889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45986.266682638889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45986.266682638889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45986.266682638889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45986.266682638889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45986.266682638889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45986.266682638889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45986.266682638889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45986.266682638889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45986.266682638889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45986.266682638889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45986.266682638889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45986.266682638889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45986.266682638889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45986.266682638889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45986.266682638889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45986.266682638889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45986.266682638889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45986.266682638889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45986.266682638889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45986.266682638889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45986.266682638889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45986.266682638889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45986.266682638889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45986.266682638889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45986.266682638889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45986.266682638889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45986.266682638889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45986.266682638889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45986.266682638889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45986.266682638889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45986.266682638889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45986.266682638889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45986.266682638889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45986.266682638889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45986.266682638889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45986.266682638889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45986.266682638889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45986.266682638889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45986.266682638889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45986.266682638889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45986.266682638889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45986.266682638889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45986.266682638889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45986.266682638889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45986.266682638889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45986.266682638889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45986.266682638889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45986.266682638889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45986.266682638889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45986.266682638889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45986.266682638889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45986.266682638889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45986.266682638889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45986.266682638889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45986.266682638889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45986.266682638889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45986.266682638889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45986.266682638889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45986.266682638889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45986.266682638889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45986.266682638889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45986.266682638889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45986.266682638889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45986.266682638889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45986.266682638889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45986.266682638889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45986.266682638889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45986.266682638889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45986.266682638889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45986.266682638889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45986.266682638889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45986.266682638889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45986.266682638889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45986.266682638889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45986.266682638889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45986.266682638889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45986.266682638889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45986.266682638889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45986.266682638889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45986.266682638889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45986.266682638889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45986.266682638889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45986.266682638889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45986.266682638889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45986.266682638889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45986.266682638889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45986.266682638889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45986.266682638889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45986.266682638889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45986.266682638889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45986.266682638889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45986.266682638889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45986.266682638889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45986.266682638889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45986.266682638889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45986.266682638889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45986.266682638889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45986.266682638889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45986.266682638889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45986.266682638889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45986.266682638889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45986.266682638889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45986.266682638889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45986.266682638889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45986.266682638889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45986.266682638889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45986.266682638889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45986.266682638889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45986.266682638889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45986.266682638889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45986.266682638889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45986.266682638889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45986.266682638889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45986.266682638889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45986.266682638889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45986.266682638889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45986.266682638889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45986.266682638889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45986.266682638889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45986.266682638889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45986.266682638889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45986.266682638889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45986.266682638889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45986.266682638889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45986.266682638889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45986.266682638889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45986.266682638889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45986.266682638889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45986.266682638889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45986.266682638889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45986.266682638889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45986.266682638889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45986.266682638889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45986.266682638889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45986.266682638889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45986.266682638889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45986.266682638889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45986.266682638889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45986.266682638889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45986.266682638889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45986.266682638889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45986.266682638889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45986.266682638889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45986.266682638889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45986.266682638889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45986.266682638889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45986.266682638889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45986.266682638889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45986.266682638889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45986.266682638889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45986.266682638889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45986.266682638889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45986.266682638889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45986.266682638889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45986.266682638889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45986.266682638889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45986.266682638889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45986.266682638889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45986.266682638889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45986.266682638889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45986.266682638889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45986.266682638889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45986.266682638889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45986.266682638889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45986.266682638889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45986.266682638889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45986.266682638889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45986.266682638889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45986.266682638889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45986.266682638889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45986.266682638889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45986.266682638889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45986.266682638889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45986.266682638889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45986.266682638889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45986.266682638889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45986.266682638889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45986.266682638889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45986.266682638889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45986.266682638889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45986.266682638889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45986.266682638889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45986.266682638889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45986.266682638889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45986.266682638889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45986.266682638889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45986.266682638889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45986.266682638889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45986.266682638889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45986.266682638889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45986.266682638889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45986.266682638889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45986.266682638889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45986.266682638889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45986.266682638889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45986.266682638889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45986.266682638889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45986.266682638889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45986.266682638889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45986.266682638889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45986.266682638889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45986.266682638889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45986.266682638889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45986.266682638889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45986.266682638889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45986.266682638889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45986.266682638889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45986.266682638889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45986.266682638889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45986.266682638889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45986.266682638889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45986.266682638889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45986.266682638889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45986.266682638889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45986.266682638889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45986.266682638889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45986.266682638889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45986.266682638889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45986.266682638889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45986.266682638889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45986.266682638889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45986.266682638889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45986.266682638889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45986.266682638889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45986.266682638889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45986.266682638889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45986.266682638889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45986.266682638889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45986.266682638889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45986.266682638889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45986.266682638889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45986.266682638889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45986.266682638889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45986.266682638889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45986.266682638889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45986.266682638889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45986.266682638889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45986.266682638889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45986.266682638889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45986.266682638889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45986.266682638889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45986.266682638889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45986.266682638889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45986.266682638889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45986.266682638889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45986.266682638889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45986.266682638889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45986.266682638889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45986.266682638889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45986.266682638889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45986.266682638889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45986.266682638889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45986.266682638889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45986.266682638889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45986.266682638889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45986.266682638889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45986.266682638889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45986.266682638889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45986.266682638889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45986.266682638889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45986.266682638889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45986.266682638889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45986.266682638889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45986.266682638889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45986.266682638889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45986.266682638889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45986.266682638889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45986.266682638889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45986.266682638889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45986.266682638889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45986.266682638889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45986.266682638889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45986.266682638889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45986.266682638889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45986.266682638889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45986.266682638889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45986.266682638889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45986.266682638889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45986.266682638889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45986.266682638889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45986.266682638889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45986.266682638889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45986.266682638889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45986.266682638889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45986.266682638889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45986.266682638889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45986.266682638889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45986.266682638889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45986.266682638889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45986.266682638889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45986.266682638889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45986.266682638889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45986.266682638889</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282.7859650462924</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0.4400738425902091</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45986.266682638889</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45986.266682638889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45986.266682638889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45986.266682638889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45986.266682638889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45986.266682638889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45986.266682638889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45986.266682638889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45986.266682638889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45986.266682638889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45986.266682638889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45986.266682638889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45986.266682638889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45986.266682638889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45986.266682638889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45986.266682638889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45986.266682638889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45986.266682638889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45986.266682638889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45986.266682638889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45986.266682638889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45986.266682638889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45986.266682638889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45986.266682638889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45986.266682638889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45986.266682638889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45986.266682638889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45986.266682638889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45986.266682638889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45986.266682638889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45986.266682638889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45986.266682638889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45986.266682638889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45986.266682638889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45986.266682638889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45986.266682638889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45986.266682638889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45986.266682638889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45986.266682638889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45986.266682638889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45986.266682638889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45986.266682638889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45986.266682638889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45986.266682638889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45986.266682638889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45986.266682638889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45986.266682638889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45986.266682638889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45986.266682638889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45986.266682638889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45986.266682638889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45986.266682638889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45986.266682638889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45986.266682638889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45986.266682638889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45986.266682638889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45986.266682638889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45986.266682638889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45986.266682638889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45986.266682638889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45986.266682638889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45986.266682638889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45986.266682638889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45986.266682638889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45986.266682638889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45986.266682638889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45986.266682638889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45986.266682638889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45986.266682638889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45986.266682638889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45986.266682638889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45986.266682638889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45986.266682638889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45986.266682638889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45986.266682638889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45986.266682638889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45986.266682638889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45986.266682638889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45986.266682638889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45986.266682638889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45986.266682638889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45986.266682638889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45986.266682638889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45986.266682638889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45986.266682638889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45986.266682638889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45986.266682638889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45986.266682638889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45986.266682638889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45986.266682638889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45986.266682638889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45986.266682638889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45986.266682638889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45986.266682638889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45986.266682638889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45986.266682638889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45986.266682638889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45986.266682638889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45986.266682638889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45986.266682638889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45986.266682638889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45986.266682638889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45986.266682638889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45986.266682638889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45986.266682638889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45986.266682638889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45986.266682638889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45986.266682638889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45986.266682638889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45986.266682638889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45986.266682638889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45986.266682638889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45986.266682638889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45986.266682638889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45986.266682638889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45986.266682638889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45986.266682638889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45986.266682638889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45986.266682638889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45986.266682638889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45986.266682638889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45986.266682638889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45986.266682638889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45986.266682638889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45986.266682638889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45986.266682638889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45986.266682638889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45986.266682638889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45986.266682638889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45986.266682638889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45986.266682638889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45986.266682638889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45986.266682638889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45986.266682638889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45986.266682638889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45986.266682638889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45986.266682638889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45986.266682638889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45986.266682638889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45986.266682638889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45986.266682638889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45986.266682638889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45986.266682638889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45986.266682638889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45986.266682638889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45986.266682638889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45986.266682638889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45986.266682638889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45986.266682638889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45986.266682638889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45986.266682638889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45986.266682638889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45986.266682638889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45986.266682638889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45986.266682638889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45986.266682638889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45986.266682638889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45986.266682638889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45986.266682638889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45986.266682638889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45986.266682638889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45986.266682638889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45986.266682638889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45986.266682638889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45986.266682638889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45986.266682638889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45986.266682638889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45986.266682638889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45986.266682638889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45986.266682638889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45986.266682638889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45986.266682638889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45986.266682638889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45986.266682638889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45986.266682638889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45986.266682638889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45986.266682638889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45986.266682638889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45986.266682638889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45986.266682638889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45986.266682638889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45986.266682638889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45986.266682638889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45986.266682638889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45986.266682638889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45986.266682638889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45986.266682638889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45986.266682638889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45986.266682638889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45986.266682638889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45986.266682638889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45986.266682638889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45986.266682638889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45986.266682638889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45986.266682638889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45986.266682638889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45986.266682638889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45986.266682638889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45986.266682638889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45986.266682638889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45986.266682638889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45986.266682638889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45986.266682638889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45986.266682638889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45986.266682638889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45986.266682638889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45986.266682638889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45986.266682638889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45986.266682638889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45986.266682638889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45986.266682638889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45986.266682638889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45986.266682638889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45986.266682638889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45986.266682638889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45986.266682638889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45986.266682638889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45986.266682638889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45986.266682638889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45986.266682638889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45986.266682638889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45986.266682638889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45986.266682638889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45986.266682638889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45986.266682638889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45986.266682638889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45986.266682638889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45986.266682638889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45986.266682638889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45986.266682638889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45986.266682638889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45986.266682638889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45986.266682638889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45986.266682638889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45986.266682638889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45986.266682638889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45986.266682638889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45986.266682638889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45986.266682638889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45986.266682638889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45986.266682638889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45986.266682638889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45986.266682638889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45986.266682638889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45986.266682638889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45986.266682638889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45986.266682638889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45986.266682638889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45986.266682638889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45986.266682638889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45986.266682638889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45986.266682638889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45986.266682638889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45986.266682638889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45986.266682638889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45986.266682638889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45986.266682638889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45986.266682638889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45986.266682638889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45986.266682638889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45986.266682638889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45986.266682638889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45986.266682638889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45986.266682638889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45986.266682638889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45986.266682638889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45986.266682638889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45986.266682638889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45986.266682638889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45986.266682638889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45986.266682638889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45986.266682638889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45986.266682638889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45986.266682638889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45986.266682638889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45986.266682638889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45986.266682638889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45986.266682638889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45986.266682638889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45986.266682638889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45986.266682638889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45986.266682638889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45986.266682638889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45986.266682638889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45986.266682638889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45986.266682638889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45986.266682638889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45986.266682638889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45986.266682638889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45986.266682638889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45986.266682638889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45986.266682638889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45986.266682638889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45986.266682638889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45986.266682638889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45986.266682638889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45986.266682638889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45986.266682638889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45986.266682638889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45986.266682638889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45986.266682638889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45986.266682638889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45986.266682638889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45986.266682638889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45986.266682638889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45986.266682638889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45986.266682638889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45986.266682638889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45986.266682638889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45986.266682638889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45986.266682638889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45986.266682638889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45986.266682638889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45986.266682638889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45986.266682638889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45986.266682638889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45986.266682638889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45986.266682638889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45986.266682638889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45986.266682638889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45986.266682638889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45986.266682638889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45986.266682638889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45986.266682638889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45986.266682638889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45986.266682638889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45986.266682638889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45986.266682638889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45986.266682638889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45986.266682638889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45986.266682638889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45986.266682638889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45986.266682638889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45986.266682638889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45986.266682638889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45986.266682638889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45986.266682638889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45986.266682638889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45986.266682638889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45986.266682638889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45986.266682638889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45986.266682638889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45986.266682638889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45986.266682638889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45986.266682638889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45986.266682638889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45986.266682638889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45986.266682638889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45986.266682638889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45986.266682638889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45986.266682638889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45986.266682638889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45986.266682638889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45986.266682638889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45986.266682638889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45986.266682638889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45986.266682638889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45986.266682638889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45986.266682638889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45986.266682638889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45986.266682638889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45986.266682638889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45986.266682638889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45986.266682638889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45986.266682638889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45986.266682638889</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94.434622453700285</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39104</v>
      </c>
      <c r="F3" s="38">
        <v>45926.188877314817</v>
      </c>
      <c r="G3" s="108">
        <f t="shared" ref="G3" ca="1" si="0">IFERROR(NOW()-F3,"")</f>
        <v>60.07780532407196</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39104</v>
      </c>
      <c r="F4" s="110">
        <v>45948.661111111112</v>
      </c>
      <c r="G4" s="111">
        <f t="shared" ref="G4" ca="1" si="1">IFERROR(NOW()-F4,"")</f>
        <v>37.605571527776192</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4.8933840277750278</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45986.266682638889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45986.266682638889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45986.266682638889</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45986.266682638889</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45986.266682638889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45986.266682638889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45986.266682638889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45986.266682638889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45986.266682638889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45986.266682638889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45986.266682638889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45986.266682638889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45986.266682638889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45986.266682638889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45986.266682638889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45986.266682638889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45986.266682638889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45986.266682638889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45986.266682638889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45986.266682638889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45986.266682638889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45986.266682638889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45986.266682638889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45986.266682638889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45986.266682638889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45986.266682638889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45986.266682638889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45986.266682638889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45986.266682638889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45986.266682638889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45986.266682638889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45986.266682638889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45986.266682638889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45986.266682638889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45986.266682638889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45986.266682638889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45986.266682638889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45986.266682638889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45986.266682638889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45986.266682638889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45986.266682638889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45986.266682638889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39133</v>
      </c>
      <c r="B2" s="137" t="str">
        <f>IFERROR(VLOOKUP(D2,DB!A:K,11,0),"")</f>
        <v>R6</v>
      </c>
      <c r="C2" s="138">
        <v>1</v>
      </c>
      <c r="D2" s="137" t="s">
        <v>34867</v>
      </c>
      <c r="E2" s="109" t="s">
        <v>39021</v>
      </c>
      <c r="F2" s="139">
        <v>45986.205081018517</v>
      </c>
      <c r="G2" s="75">
        <f ca="1">IFERROR(NOW()-F2,"-")</f>
        <v>6.1601620371220633E-2</v>
      </c>
      <c r="H2" s="139">
        <v>45986.199074074073</v>
      </c>
      <c r="I2" s="137" t="str">
        <f>IFERROR(VLOOKUP(D2,DB!A:F,6,0),"")</f>
        <v>SCECO</v>
      </c>
      <c r="J2" s="137" t="str">
        <f>IFERROR(VLOOKUP(D2,DB!A:G,7,0),"")</f>
        <v>Vandalized</v>
      </c>
      <c r="K2" s="140" t="s">
        <v>39134</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39135</v>
      </c>
      <c r="B3" s="137" t="str">
        <f>IFERROR(VLOOKUP(D3,DB!A:K,11,0),"")</f>
        <v>R6</v>
      </c>
      <c r="C3" s="138">
        <v>1</v>
      </c>
      <c r="D3" s="137" t="s">
        <v>37390</v>
      </c>
      <c r="E3" s="109" t="s">
        <v>39021</v>
      </c>
      <c r="F3" s="139">
        <v>45986.22452546296</v>
      </c>
      <c r="G3" s="75">
        <f ca="1">IFERROR(NOW()-F3,"-")</f>
        <v>4.2157175928878132E-2</v>
      </c>
      <c r="H3" s="139">
        <v>45986.2187037037</v>
      </c>
      <c r="I3" s="137" t="str">
        <f>IFERROR(VLOOKUP(D3,DB!A:F,6,0),"")</f>
        <v>Generator-SG</v>
      </c>
      <c r="J3" s="137" t="str">
        <f>IFERROR(VLOOKUP(D3,DB!A:G,7,0),"")</f>
        <v>Vandalized</v>
      </c>
      <c r="K3" s="140" t="s">
        <v>39136</v>
      </c>
      <c r="L3" s="141" t="str">
        <f>IFERROR(VLOOKUP(D3,DB!A:I,9,0),"")</f>
        <v>Latis</v>
      </c>
    </row>
    <row r="4" spans="1:16383" ht="31.5" customHeight="1">
      <c r="A4" s="136" t="s">
        <v>39137</v>
      </c>
      <c r="B4" s="137" t="str">
        <f>IFERROR(VLOOKUP(D4,DB!A:K,11,0),"")</f>
        <v>R6</v>
      </c>
      <c r="C4" s="138">
        <v>1</v>
      </c>
      <c r="D4" s="137" t="s">
        <v>28833</v>
      </c>
      <c r="E4" s="109" t="s">
        <v>39021</v>
      </c>
      <c r="F4" s="139">
        <v>45986.241886574076</v>
      </c>
      <c r="G4" s="75">
        <f ca="1">IFERROR(NOW()-F4,"-")</f>
        <v>2.4796064812107943E-2</v>
      </c>
      <c r="H4" s="139">
        <v>45986.236192129632</v>
      </c>
      <c r="I4" s="137" t="str">
        <f>IFERROR(VLOOKUP(D4,DB!A:F,6,0),"")</f>
        <v>SCECO</v>
      </c>
      <c r="J4" s="137" t="str">
        <f>IFERROR(VLOOKUP(D4,DB!A:G,7,0),"")</f>
        <v>Vandalized</v>
      </c>
      <c r="K4" s="140" t="s">
        <v>39136</v>
      </c>
      <c r="L4" s="141" t="str">
        <f>IFERROR(VLOOKUP(D4,DB!A:I,9,0),"")</f>
        <v>Latis</v>
      </c>
    </row>
    <row r="5" spans="1:16383" ht="31.5" customHeight="1">
      <c r="A5" s="136"/>
      <c r="B5" s="137" t="str">
        <f>IFERROR(VLOOKUP(D5,DB!A:K,11,0),"")</f>
        <v/>
      </c>
      <c r="C5" s="138"/>
      <c r="D5" s="137"/>
      <c r="E5" s="109"/>
      <c r="F5" s="139"/>
      <c r="G5" s="75">
        <f ca="1">IFERROR(NOW()-F5,"-")</f>
        <v>45986.266682638889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45986.266682638889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45986.266682638889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45986.266682638889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45986.266682638889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45986.266682638889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45986.266682638889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45986.266682638889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45986.266682638889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45986.266682638889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45986.266682638889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45986.266682638889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45986.266682638889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45986.266682638889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45986.266682638889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45986.266682638889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45986.266682638889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45986.266682638889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45986.266682638889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45986.266682638889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45986.266682638889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45986.266682638889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45986.266682638889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45986.266682638889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45986.266682638889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45986.266682638889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45986.266682638889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45986.266682638889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45986.266682638889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45986.266682638889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45986.266682638889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45986.266682638889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45986.266682638889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45986.266682638889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45986.266682638889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45986.266682638889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45986.266682638889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45986.266682638889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45986.266682638889</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45986.266682638889</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2025-11-25T03:26:00Z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