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60" documentId="120_S{2AC9BD13-BADA-5192-A53E-5A8FF88502F6}" xr6:coauthVersionLast="47" xr6:coauthVersionMax="47" xr10:uidLastSave="{1F6F3321-7143-4EAD-A0F0-AD0A0F18D0E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<sst xmlns="http://schemas.openxmlformats.org/spreadsheetml/2006/main" count="181544" uniqueCount="39148">
  <si>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</si>
  <si>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</si>
  <si>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</si>
  <si>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</si>
  <si>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</si>
  <si>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</si>
  <si>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</si>
  <si>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</si>
  <si>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</si>
  <si>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</si>
  <si>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</si>
  <si>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</si>
  <si>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</si>
  <si>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</si>
  <si>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</si>
  <si>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</si>
  <si>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</si>
  <si>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</si>
  <si>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</si>
  <si>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</si>
  <si>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</si>
  <si>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</si>
  <si>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</si>
  <si>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</si>
  <si>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</si>
  <si>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</si>
  <si>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</si>
  <si>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</si>
  <si>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</si>
  <si>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</si>
  <si>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</si>
  <si>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</si>
  <si>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</si>
  <si>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</si>
  <si>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</si>
  <si>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</si>
  <si>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</si>
  <si>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</si>
  <si>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</si>
  <si>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</si>
  <si>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</si>
  <si>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</si>
  <si>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</si>
  <si>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</si>
  <si>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</si>
  <si>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</si>
  <si>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</si>
  <si>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</si>
  <si>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</si>
  <si>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</si>
  <si>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</si>
  <si>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</si>
  <si>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</si>
  <si>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</si>
  <si>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</si>
  <si>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</si>
  <si>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</si>
  <si>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</si>
  <si>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</si>
  <si>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</si>
  <si>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</si>
  <si>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</si>
  <si>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</si>
  <si>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</si>
  <si>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</si>
  <si>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</si>
  <si>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</si>
  <si>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</si>
  <si>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</si>
  <si>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</si>
  <si>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</si>
  <si>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</si>
  <si>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</si>
  <si>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</si>
  <si>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</si>
  <si>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</si>
  <si>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</si>
  <si>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</si>
  <si>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</si>
  <si>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</si>
  <si>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</si>
  <si>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</si>
  <si>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</si>
  <si>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</si>
  <si>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</si>
  <si>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</si>
  <si>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</si>
  <si>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</si>
  <si>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</si>
  <si>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</si>
  <si>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</si>
  <si>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</si>
  <si>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</si>
  <si>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</si>
  <si>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</si>
  <si>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</si>
  <si>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</si>
  <si>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</si>
  <si>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</si>
  <si>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</si>
  <si>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</si>
  <si>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</si>
  <si>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</si>
  <si>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</si>
  <si>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</si>
  <si>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</si>
  <si>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</si>
  <si>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</si>
  <si>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</si>
  <si>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</si>
  <si>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</si>
  <si>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</si>
  <si>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</si>
  <si>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</si>
  <si>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</si>
  <si>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</si>
  <si>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</si>
  <si>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</si>
  <si>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</si>
  <si>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</si>
  <si>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</si>
  <si>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</si>
  <si>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</si>
  <si>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</si>
  <si>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</si>
  <si>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</si>
  <si>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</si>
  <si>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</si>
  <si>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</si>
  <si>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</si>
  <si>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</si>
  <si>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</si>
  <si>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</si>
  <si>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</si>
  <si>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</si>
  <si>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</si>
  <si>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</si>
  <si>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</si>
  <si>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</si>
  <si>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</si>
  <si>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</si>
  <si>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</si>
  <si>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</si>
  <si>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</si>
  <si>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</si>
  <si>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</si>
  <si>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</si>
  <si>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</si>
  <si>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</si>
  <si>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</si>
  <si>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</si>
  <si>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</si>
  <si>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</si>
  <si>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</si>
  <si>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</si>
  <si>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</si>
  <si>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</si>
  <si>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</si>
  <si>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</si>
  <si>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</si>
  <si>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</si>
  <si>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</si>
  <si>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</si>
  <si>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</si>
  <si>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</si>
  <si>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</si>
  <si>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</si>
  <si>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</si>
  <si>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</si>
  <si>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</si>
  <si>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</si>
  <si>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</si>
  <si>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</si>
  <si>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</si>
  <si>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</si>
  <si>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</si>
  <si>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</si>
  <si>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</si>
  <si>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</si>
  <si>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</si>
  <si>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</si>
  <si>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</si>
  <si>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</si>
  <si>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</si>
  <si>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</si>
  <si>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</si>
  <si>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</si>
  <si>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</si>
  <si>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</si>
  <si>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</si>
  <si>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</si>
  <si>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</si>
  <si>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</si>
  <si>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</si>
  <si>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</si>
  <si>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</si>
  <si>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</si>
  <si>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</si>
  <si>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</si>
  <si>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</si>
  <si>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</si>
  <si>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</si>
  <si>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</si>
  <si>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</si>
  <si>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</si>
  <si>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</si>
  <si>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</si>
  <si>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</si>
  <si>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</si>
  <si>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</si>
  <si>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</si>
  <si>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</si>
  <si>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</si>
  <si>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</si>
  <si>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</si>
  <si>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</si>
  <si>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</si>
  <si>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</si>
  <si>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</si>
  <si>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</si>
  <si>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</si>
  <si>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</si>
  <si>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</si>
  <si>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</si>
  <si>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</si>
  <si>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</si>
  <si>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</si>
  <si>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</si>
  <si>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</si>
  <si>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</si>
  <si>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</si>
  <si>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</si>
  <si>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</si>
  <si>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</si>
  <si>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</si>
  <si>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</si>
  <si>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</si>
  <si>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</si>
  <si>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</si>
  <si>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</si>
  <si>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</si>
  <si>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</si>
  <si>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</si>
  <si>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</si>
  <si>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</si>
  <si>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</si>
  <si>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</si>
  <si>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</si>
  <si>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</si>
  <si>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</si>
  <si>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</si>
  <si>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</si>
  <si>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</si>
  <si>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</si>
  <si>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</si>
  <si>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</si>
  <si>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</si>
  <si>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</si>
  <si>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</si>
  <si>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</si>
  <si>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</si>
  <si>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</si>
  <si>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</si>
  <si>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</si>
  <si>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</si>
  <si>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</si>
  <si>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</si>
  <si>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</si>
  <si>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</si>
  <si>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</si>
  <si>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</si>
  <si>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</si>
  <si>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</si>
  <si>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</si>
  <si>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</si>
  <si>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</si>
  <si>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</si>
  <si>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</si>
  <si>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</si>
  <si>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</si>
  <si>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</si>
  <si>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</si>
  <si>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</si>
  <si>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</si>
  <si>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</si>
  <si>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</si>
  <si>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</si>
  <si>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</si>
  <si>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</si>
  <si>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</si>
  <si>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</si>
  <si>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</si>
  <si>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</si>
  <si>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</si>
  <si>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</si>
  <si>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</si>
  <si>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</si>
  <si>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</si>
  <si>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</si>
  <si>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</si>
  <si>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</si>
  <si>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</si>
  <si>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</si>
  <si>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</si>
  <si>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</si>
  <si>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</si>
  <si>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</si>
  <si>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</si>
  <si>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</si>
  <si>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</si>
  <si>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</si>
  <si>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</si>
  <si>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</si>
  <si>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</si>
  <si>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</si>
  <si>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</si>
  <si>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</si>
  <si>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</si>
  <si>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</si>
  <si>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</si>
  <si>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</si>
  <si>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</si>
  <si>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</si>
  <si>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</si>
  <si>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</si>
  <si>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</si>
  <si>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</si>
  <si>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</si>
  <si>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</si>
  <si>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</si>
  <si>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</si>
  <si>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</si>
  <si>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</si>
  <si>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</si>
  <si>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</si>
  <si>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</si>
  <si>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</si>
  <si>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</si>
  <si>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</si>
  <si>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</si>
  <si>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</si>
  <si>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</si>
  <si>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</si>
  <si>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</si>
  <si>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</si>
  <si>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</si>
  <si>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</si>
  <si>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</si>
  <si>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</si>
  <si>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</si>
  <si>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</si>
  <si>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</si>
  <si>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</si>
  <si>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</si>
  <si>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</si>
  <si>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</si>
  <si>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</si>
  <si>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</si>
  <si>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</si>
  <si>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</si>
  <si>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</si>
  <si>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</si>
  <si>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</si>
  <si>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</si>
  <si>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</si>
  <si>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</si>
  <si>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</si>
  <si>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</si>
  <si>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</si>
  <si>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</si>
  <si>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</si>
  <si>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</si>
  <si>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</si>
  <si>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</si>
  <si>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</si>
  <si>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</si>
  <si>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</si>
  <si>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</si>
  <si>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</si>
  <si>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</si>
  <si>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</si>
  <si>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</si>
  <si>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</si>
  <si>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</si>
  <si>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</si>
  <si>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</si>
  <si>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</si>
  <si>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</si>
  <si>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</si>
  <si>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</si>
  <si>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</si>
  <si>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</si>
  <si>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</si>
  <si>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</si>
  <si>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</si>
  <si>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</si>
  <si>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</si>
  <si>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</si>
  <si>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</si>
  <si>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</si>
  <si>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</si>
  <si>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</si>
  <si>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</si>
  <si>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</si>
  <si>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</si>
  <si>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</si>
  <si>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</si>
  <si>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</si>
  <si>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</si>
  <si>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</si>
  <si>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</si>
  <si>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</si>
  <si>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</si>
  <si>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</si>
  <si>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</si>
  <si>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</si>
  <si>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</si>
  <si>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</si>
  <si>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</si>
  <si>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</si>
  <si>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</si>
  <si>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</si>
  <si>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</si>
  <si>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</si>
  <si>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</si>
  <si>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</si>
  <si>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</si>
  <si>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</si>
  <si>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</si>
  <si>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</si>
  <si>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</si>
  <si>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</si>
  <si>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</si>
  <si>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</si>
  <si>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</si>
  <si>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</si>
  <si>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</si>
  <si>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</si>
  <si>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</si>
  <si>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</si>
  <si>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</si>
  <si>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</si>
  <si>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</si>
  <si>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</si>
  <si>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</si>
  <si>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</si>
  <si>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</si>
  <si>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</si>
  <si>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</si>
  <si>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</si>
  <si>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</si>
  <si>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</si>
  <si>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</si>
  <si>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</si>
  <si>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</si>
  <si>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</si>
  <si>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</si>
  <si>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</si>
  <si>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</si>
  <si>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</si>
  <si>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</si>
  <si>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</si>
  <si>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</si>
  <si>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</si>
  <si>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</si>
  <si>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</si>
  <si>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</si>
  <si>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</si>
  <si>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</si>
  <si>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</si>
  <si>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</si>
  <si>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</si>
  <si>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</si>
  <si>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</si>
  <si>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</si>
  <si>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</si>
  <si>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</si>
  <si>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</si>
  <si>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</si>
  <si>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</si>
  <si>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</si>
  <si>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</si>
  <si>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</si>
  <si>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</si>
  <si>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</si>
  <si>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</si>
  <si>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</si>
  <si>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</si>
  <si>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</si>
  <si>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</si>
  <si>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</si>
  <si>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</si>
  <si>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</si>
  <si>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</si>
  <si>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</si>
  <si>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</si>
  <si>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</si>
  <si>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</si>
  <si>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</si>
  <si>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</si>
  <si>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</si>
  <si>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</si>
  <si>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</si>
  <si>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</si>
  <si>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</si>
  <si>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</si>
  <si>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</si>
  <si>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</si>
  <si>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</si>
  <si>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</si>
  <si>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</si>
  <si>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</si>
  <si>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</si>
  <si>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</si>
  <si>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</si>
  <si>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</si>
  <si>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</si>
  <si>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</si>
  <si>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</si>
  <si>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</si>
  <si>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</si>
  <si>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</si>
  <si>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</si>
  <si>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</si>
  <si>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</si>
  <si>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</si>
  <si>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</si>
  <si>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</si>
  <si>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</si>
  <si>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</si>
  <si>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</si>
  <si>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</si>
  <si>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</si>
  <si>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</si>
  <si>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</si>
  <si>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</si>
  <si>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</si>
  <si>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</si>
  <si>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</si>
  <si>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</si>
  <si>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</si>
  <si>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</si>
  <si>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</si>
  <si>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</si>
  <si>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</si>
  <si>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</si>
  <si>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</si>
  <si>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</si>
  <si>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</si>
  <si>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</si>
  <si>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</si>
  <si>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</si>
  <si>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</si>
  <si>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</si>
  <si>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</si>
  <si>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</si>
  <si>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</si>
  <si>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</si>
  <si>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</si>
  <si>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</si>
  <si>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</si>
  <si>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</si>
  <si>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</si>
  <si>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</si>
  <si>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</si>
  <si>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</si>
  <si>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</si>
  <si>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</si>
  <si>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</si>
  <si>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</si>
  <si>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</si>
  <si>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</si>
  <si>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</si>
  <si>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</si>
  <si>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</si>
  <si>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</si>
  <si>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</si>
  <si>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</si>
  <si>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</si>
  <si>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</si>
  <si>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</si>
  <si>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</si>
  <si>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</si>
  <si>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</si>
  <si>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</si>
  <si>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</si>
  <si>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</si>
  <si>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</si>
  <si>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</si>
  <si>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</si>
  <si>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</si>
  <si>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</si>
  <si>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</si>
  <si>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</si>
  <si>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</si>
  <si>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</si>
  <si>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</si>
  <si>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</si>
  <si>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</si>
  <si>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</si>
  <si>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</si>
  <si>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</si>
  <si>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</si>
  <si>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</si>
  <si>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</si>
  <si>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</si>
  <si>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</si>
  <si>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</si>
  <si>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</si>
  <si>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</si>
  <si>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</si>
  <si>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</si>
  <si>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</si>
  <si>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</si>
  <si>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</si>
  <si>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</si>
  <si>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</si>
  <si>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</si>
  <si>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</si>
  <si>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</si>
  <si>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</si>
  <si>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</si>
  <si>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</si>
  <si>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</si>
  <si>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</si>
  <si>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</si>
  <si>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</si>
  <si>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</si>
  <si>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</si>
  <si>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</si>
  <si>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</si>
  <si>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</si>
  <si>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</si>
  <si>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</si>
  <si>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</si>
  <si>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</si>
  <si>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</si>
  <si>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</si>
  <si>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</si>
  <si>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</si>
  <si>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</si>
  <si>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</si>
  <si>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</si>
  <si>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</si>
  <si>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</si>
  <si>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</si>
  <si>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</si>
  <si>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</si>
  <si>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</si>
  <si>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</si>
  <si>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</si>
  <si>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</si>
  <si>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</si>
  <si>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</si>
  <si>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</si>
  <si>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</si>
  <si>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</si>
  <si>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</si>
  <si>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</si>
  <si>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</si>
  <si>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</si>
  <si>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</si>
  <si>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</si>
  <si>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</si>
  <si>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</si>
  <si>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</si>
  <si>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</si>
  <si>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</si>
  <si>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</si>
  <si>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</si>
  <si>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</si>
  <si>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</si>
  <si>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</si>
  <si>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</si>
  <si>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</si>
  <si>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</si>
  <si>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</si>
  <si>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</si>
  <si>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</si>
  <si>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</si>
  <si>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</si>
  <si>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</si>
  <si>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</si>
  <si>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</si>
  <si>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</si>
  <si>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</si>
  <si>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</si>
  <si>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</si>
  <si>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</si>
  <si>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</si>
  <si>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</si>
  <si>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</si>
  <si>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</si>
  <si>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</si>
  <si>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</si>
  <si>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</si>
  <si>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</si>
  <si>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</si>
  <si>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</si>
  <si>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</si>
  <si>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</si>
  <si>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</si>
  <si>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</si>
  <si>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</si>
  <si>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</si>
  <si>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</si>
  <si>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</si>
  <si>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</si>
  <si>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</si>
  <si>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</si>
  <si>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</si>
  <si>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</si>
  <si>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</si>
  <si>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</si>
  <si>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</si>
  <si>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</si>
  <si>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</si>
  <si>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</si>
  <si>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</si>
  <si>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</si>
  <si>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</si>
  <si>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</si>
  <si>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</si>
  <si>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</si>
  <si>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</si>
  <si>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</si>
  <si>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</si>
  <si>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</si>
  <si>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</si>
  <si>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</si>
  <si>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</si>
  <si>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</si>
  <si>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</si>
  <si>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</si>
  <si>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</si>
  <si>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</si>
  <si>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</si>
  <si>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</si>
  <si>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</si>
  <si>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</si>
  <si>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</si>
  <si>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</si>
  <si>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</si>
  <si>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</si>
  <si>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</si>
  <si>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</si>
  <si>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</si>
  <si>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</si>
  <si>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</si>
  <si>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</si>
  <si>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</si>
  <si>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</si>
  <si>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</si>
  <si>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</si>
  <si>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</si>
  <si>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</si>
  <si>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</si>
  <si>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</si>
  <si>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</si>
  <si>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</si>
  <si>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</si>
  <si>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</si>
  <si>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</si>
  <si>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</si>
  <si>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</si>
  <si>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</si>
  <si>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</si>
  <si>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</si>
  <si>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</si>
  <si>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</si>
  <si>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</si>
  <si>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</si>
  <si>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</si>
  <si>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</si>
  <si>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</si>
  <si>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</si>
  <si>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</si>
  <si>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</si>
  <si>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</si>
  <si>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</si>
  <si>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</si>
  <si>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</si>
  <si>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</si>
  <si>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</si>
  <si>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</si>
  <si>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</si>
  <si>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</si>
  <si>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</si>
  <si>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</si>
  <si>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</si>
  <si>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</si>
  <si>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</si>
  <si>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</si>
  <si>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</si>
  <si>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</si>
  <si>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</si>
  <si>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</si>
  <si>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</si>
  <si>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</si>
  <si>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</si>
  <si>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</si>
  <si>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</si>
  <si>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</si>
  <si>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</si>
  <si>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</si>
  <si>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</si>
  <si>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</si>
  <si>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</si>
  <si>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</si>
  <si>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</si>
  <si>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</si>
  <si>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</si>
  <si>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</si>
  <si>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</si>
  <si>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</si>
  <si>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</si>
  <si>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</si>
  <si>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</si>
  <si>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</si>
  <si>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</si>
  <si>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</si>
  <si>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</si>
  <si>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</si>
  <si>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</si>
  <si>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</si>
  <si>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</si>
  <si>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</si>
  <si>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</si>
  <si>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</si>
  <si>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</si>
  <si>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</si>
  <si>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</si>
  <si>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</si>
  <si>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</si>
  <si>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</si>
  <si>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</si>
  <si>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</si>
  <si>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</si>
  <si>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</si>
  <si>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</si>
  <si>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</si>
  <si>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</si>
  <si>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</si>
  <si>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</si>
  <si>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</si>
  <si>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</si>
  <si>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</si>
  <si>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</si>
  <si>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</si>
  <si>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</si>
  <si>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</si>
  <si>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</si>
  <si>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</si>
  <si>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</si>
  <si>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</si>
  <si>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</si>
  <si>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</si>
  <si>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</si>
  <si>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</si>
  <si>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</si>
  <si>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</si>
  <si>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</si>
  <si>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</si>
  <si>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</si>
  <si>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</si>
  <si>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</si>
  <si>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</si>
  <si>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</si>
  <si>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</si>
  <si>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</si>
  <si>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</si>
  <si>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</si>
  <si>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</si>
  <si>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</si>
  <si>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</si>
  <si>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</si>
  <si>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</si>
  <si>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</si>
  <si>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</si>
  <si>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</si>
  <si>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</si>
  <si>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</si>
  <si>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</si>
  <si>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</si>
  <si>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</si>
  <si>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</si>
  <si>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</si>
  <si>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</si>
  <si>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</si>
  <si>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</si>
  <si>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</si>
  <si>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</si>
  <si>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</si>
  <si>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</si>
  <si>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</si>
  <si>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</si>
  <si>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</si>
  <si>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</si>
  <si>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</si>
  <si>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</si>
  <si>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</si>
  <si>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</si>
  <si>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</si>
  <si>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</si>
  <si>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</si>
  <si>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</si>
  <si>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</si>
  <si>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</si>
  <si>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</si>
  <si>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</si>
  <si>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</si>
  <si>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</si>
  <si>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</si>
  <si>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</si>
  <si>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</si>
  <si>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</si>
  <si>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</si>
  <si>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</si>
  <si>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</si>
  <si>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</si>
  <si>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</si>
  <si>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</si>
  <si>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</si>
  <si>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</si>
  <si>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</si>
  <si>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</si>
  <si>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</si>
  <si>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</si>
  <si>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</si>
  <si>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</si>
  <si>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</si>
  <si>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</si>
  <si>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</si>
  <si>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</si>
  <si>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</si>
  <si>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</si>
  <si>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</si>
  <si>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</si>
  <si>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</si>
  <si>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</si>
  <si>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</si>
  <si>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</si>
  <si>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</si>
  <si>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</si>
  <si>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</si>
  <si>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</si>
  <si>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</si>
  <si>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</si>
  <si>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</si>
  <si>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</si>
  <si>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</si>
  <si>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</si>
  <si>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</si>
  <si>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</si>
  <si>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</si>
  <si>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</si>
  <si>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</si>
  <si>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</si>
  <si>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</si>
  <si>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</si>
  <si>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</si>
  <si>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</si>
  <si>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</si>
  <si>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</si>
  <si>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</si>
  <si>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</si>
  <si>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</si>
  <si>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</si>
  <si>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</si>
  <si>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</si>
  <si>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</si>
  <si>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</si>
  <si>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</si>
  <si>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</si>
  <si>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</si>
  <si>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</si>
  <si>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</si>
  <si>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</si>
  <si>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</si>
  <si>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</si>
  <si>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</si>
  <si>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</si>
  <si>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</si>
  <si>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</si>
  <si>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</si>
  <si>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</si>
  <si>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</si>
  <si>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</si>
  <si>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</si>
  <si>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</si>
  <si>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</si>
  <si>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</si>
  <si>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</si>
  <si>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</si>
  <si>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</si>
  <si>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</si>
  <si>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</si>
  <si>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</si>
  <si>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</si>
  <si>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</si>
  <si>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</si>
  <si>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</si>
  <si>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</si>
  <si>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</si>
  <si>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</si>
  <si>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</si>
  <si>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</si>
  <si>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</si>
  <si>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</si>
  <si>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</si>
  <si>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</si>
  <si>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</si>
  <si>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</si>
  <si>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</si>
  <si>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</si>
  <si>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</si>
  <si>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</si>
  <si>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</si>
  <si>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</si>
  <si>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</si>
  <si>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</si>
  <si>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</si>
  <si>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</si>
  <si>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</si>
  <si>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</si>
  <si>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</si>
  <si>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</si>
  <si>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</si>
  <si>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</si>
  <si>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</si>
  <si>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</si>
  <si>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</si>
  <si>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</si>
  <si>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</si>
  <si>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</si>
  <si>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</si>
  <si>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</si>
  <si>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</si>
  <si>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</si>
  <si>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</si>
  <si>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</si>
  <si>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</si>
  <si>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</si>
  <si>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</si>
  <si>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</si>
  <si>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</si>
  <si>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</si>
  <si>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</si>
  <si>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</si>
  <si>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</si>
  <si>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</si>
  <si>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</si>
  <si>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</si>
  <si>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</si>
  <si>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</si>
  <si>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</si>
  <si>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</si>
  <si>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</si>
  <si>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</si>
  <si>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</si>
  <si>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</si>
  <si>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</si>
  <si>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</si>
  <si>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</si>
  <si>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</si>
  <si>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</si>
  <si>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</si>
  <si>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</si>
  <si>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</si>
  <si>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</si>
  <si>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</si>
  <si>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</si>
  <si>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</si>
  <si>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</si>
  <si>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</si>
  <si>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</si>
  <si>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</si>
  <si>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</si>
  <si>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</si>
  <si>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</si>
  <si>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</si>
  <si>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</si>
  <si>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</si>
  <si>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</si>
  <si>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</si>
  <si>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</si>
  <si>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</si>
  <si>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</si>
  <si>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</si>
  <si>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</si>
  <si>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</si>
  <si>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</si>
  <si>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</si>
  <si>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</si>
  <si>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</si>
  <si>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</si>
  <si>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</si>
  <si>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</si>
  <si>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</si>
  <si>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</si>
  <si>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</si>
  <si>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</si>
  <si>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</si>
  <si>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</si>
  <si>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</si>
  <si>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</si>
  <si>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</si>
  <si>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</si>
  <si>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</si>
  <si>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</si>
  <si>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</si>
  <si>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</si>
  <si>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</si>
  <si>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</si>
  <si>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</si>
  <si>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</si>
  <si>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</si>
  <si>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</si>
  <si>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</si>
  <si>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</si>
  <si>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</si>
  <si>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</si>
  <si>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</si>
  <si>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</si>
  <si>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</si>
  <si>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</si>
  <si>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</si>
  <si>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</si>
  <si>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</si>
  <si>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</si>
  <si>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</si>
  <si>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</si>
  <si>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</si>
  <si>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</si>
  <si>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</si>
  <si>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</si>
  <si>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</si>
  <si>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</si>
  <si>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</si>
  <si>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</si>
  <si>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</si>
  <si>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</si>
  <si>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</si>
  <si>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</si>
  <si>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</si>
  <si>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</si>
  <si>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</si>
  <si>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</si>
  <si>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</si>
  <si>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</si>
  <si>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</si>
  <si>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</si>
  <si>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</si>
  <si>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</si>
  <si>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</si>
  <si>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</si>
  <si>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</si>
  <si>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</si>
  <si>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</si>
  <si>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</si>
  <si>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</si>
  <si>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</si>
  <si>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</si>
  <si>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</si>
  <si>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</si>
  <si>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</si>
  <si>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</si>
  <si>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</si>
  <si>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</si>
  <si>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</si>
  <si>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</si>
  <si>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</si>
  <si>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</si>
  <si>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</si>
  <si>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</si>
  <si>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</si>
  <si>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</si>
  <si>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</si>
  <si>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</si>
  <si>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</si>
  <si>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</si>
  <si>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</si>
  <si>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</si>
  <si>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</si>
  <si>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</si>
  <si>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</si>
  <si>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</si>
  <si>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</si>
  <si>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</si>
  <si>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</si>
  <si>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</si>
  <si>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</si>
  <si>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</si>
  <si>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</si>
  <si>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</si>
  <si>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</si>
  <si>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</si>
  <si>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</si>
  <si>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</si>
  <si>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</si>
  <si>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</si>
  <si>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</si>
  <si>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</si>
  <si>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</si>
  <si>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</si>
  <si>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</si>
  <si>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</si>
  <si>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</si>
  <si>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</si>
  <si>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</si>
  <si>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</si>
  <si>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</si>
  <si>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</si>
  <si>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</si>
  <si>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</si>
  <si>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</si>
  <si>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</si>
  <si>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</si>
  <si>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</si>
  <si>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</si>
  <si>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</si>
  <si>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</si>
  <si>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</si>
  <si>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</si>
  <si>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</si>
  <si>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</si>
  <si>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</si>
  <si>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</si>
  <si>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</si>
  <si>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</si>
  <si>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</si>
  <si>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</si>
  <si>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</si>
  <si>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</si>
  <si>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</si>
  <si>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</si>
  <si>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</si>
  <si>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</si>
  <si>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</si>
  <si>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</si>
  <si>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</si>
  <si>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</si>
  <si>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</si>
  <si>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</si>
  <si>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</si>
  <si>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</si>
  <si>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</si>
  <si>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</si>
  <si>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</si>
  <si>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</si>
  <si>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</si>
  <si>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</si>
  <si>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</si>
  <si>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</si>
  <si>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</si>
  <si>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</si>
  <si>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</si>
  <si>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</si>
  <si>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</si>
  <si>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</si>
  <si>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</si>
  <si>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</si>
  <si>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</si>
  <si>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</si>
  <si>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</si>
  <si>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</si>
  <si>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</si>
  <si>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</si>
  <si>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</si>
  <si>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</si>
  <si>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</si>
  <si>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</si>
  <si>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</si>
  <si>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</si>
  <si>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</si>
  <si>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</si>
  <si>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</si>
  <si>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</si>
  <si>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</si>
  <si>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</si>
  <si>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</si>
  <si>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</si>
  <si>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</si>
  <si>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</si>
  <si>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</si>
  <si>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</si>
  <si>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</si>
  <si>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</si>
  <si>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</si>
  <si>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</si>
  <si>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</si>
  <si>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</si>
  <si>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</si>
  <si>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</si>
  <si>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</si>
  <si>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</si>
  <si>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</si>
  <si>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</si>
  <si>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</si>
  <si>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</si>
  <si>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</si>
  <si>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</si>
  <si>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</si>
  <si>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</si>
  <si>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</si>
  <si>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</si>
  <si>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</si>
  <si>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</si>
  <si>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</si>
  <si>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</si>
  <si>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</si>
  <si>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</si>
  <si>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</si>
  <si>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</si>
  <si>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</si>
  <si>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</si>
  <si>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</si>
  <si>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</si>
  <si>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</si>
  <si>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</si>
  <si>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</si>
  <si>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</si>
  <si>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</si>
  <si>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</si>
  <si>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</si>
  <si>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</si>
  <si>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</si>
  <si>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</si>
  <si>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</si>
  <si>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</si>
  <si>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</si>
  <si>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</si>
  <si>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</si>
  <si>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</si>
  <si>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</si>
  <si>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</si>
  <si>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</si>
  <si>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</si>
  <si>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</si>
  <si>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</si>
  <si>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</si>
  <si>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</si>
  <si>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</si>
  <si>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</si>
  <si>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</si>
  <si>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</si>
  <si>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</si>
  <si>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</si>
  <si>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</si>
  <si>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</si>
  <si>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</si>
  <si>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</si>
  <si>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</si>
  <si>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</si>
  <si>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</si>
  <si>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</si>
  <si>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</si>
  <si>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</si>
  <si>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</si>
  <si>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</si>
  <si>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</si>
  <si>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</si>
  <si>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</si>
  <si>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</si>
  <si>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</si>
  <si>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</si>
  <si>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</si>
  <si>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</si>
  <si>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</si>
  <si>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</si>
  <si>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</si>
  <si>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</si>
  <si>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</si>
  <si>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</si>
  <si>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</si>
  <si>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</si>
  <si>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</si>
  <si>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</si>
  <si>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</si>
  <si>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</si>
  <si>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</si>
  <si>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</si>
  <si>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</si>
  <si>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</si>
  <si>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</si>
  <si>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</si>
  <si>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</si>
  <si>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</si>
  <si>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</si>
  <si>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</si>
  <si>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</si>
  <si>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</si>
  <si>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</si>
  <si>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</si>
  <si>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</si>
  <si>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</si>
  <si>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</si>
  <si>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</si>
  <si>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</si>
  <si>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</si>
  <si>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</si>
  <si>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</si>
  <si>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</si>
  <si>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</si>
  <si>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</si>
  <si>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</si>
  <si>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</si>
  <si>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</si>
  <si>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</si>
  <si>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</si>
  <si>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</si>
  <si>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</si>
  <si>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</si>
  <si>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</si>
  <si>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</si>
  <si>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</si>
  <si>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</si>
  <si>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</si>
  <si>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</si>
  <si>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</si>
  <si>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</si>
  <si>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</si>
  <si>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</si>
  <si>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</si>
  <si>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</si>
  <si>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</si>
  <si>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</si>
  <si>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</si>
  <si>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</si>
  <si>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</si>
  <si>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</si>
  <si>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</si>
  <si>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</si>
  <si>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</si>
  <si>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</si>
  <si>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</si>
  <si>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</si>
  <si>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</si>
  <si>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</si>
  <si>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</si>
  <si>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</si>
  <si>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</si>
  <si>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</si>
  <si>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</si>
  <si>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</si>
  <si>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</si>
  <si>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</si>
  <si>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</si>
  <si>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</si>
  <si>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</si>
  <si>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</si>
  <si>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</si>
  <si>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</si>
  <si>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</si>
  <si>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</si>
  <si>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</si>
  <si>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</si>
  <si>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</si>
  <si>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</si>
  <si>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</si>
  <si>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</si>
  <si>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</si>
  <si>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</si>
  <si>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</si>
  <si>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</si>
  <si>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</si>
  <si>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</si>
  <si>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</si>
  <si>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</si>
  <si>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</si>
  <si>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</si>
  <si>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</si>
  <si>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</si>
  <si>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</si>
  <si>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</si>
  <si>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</si>
  <si>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</si>
  <si>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</si>
  <si>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</si>
  <si>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</si>
  <si>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</si>
  <si>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</si>
  <si>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</si>
  <si>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</si>
  <si>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</si>
  <si>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</si>
  <si>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</si>
  <si>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</si>
  <si>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</si>
  <si>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</si>
  <si>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</si>
  <si>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</si>
  <si>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</si>
  <si>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</si>
  <si>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</si>
  <si>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</si>
  <si>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</si>
  <si>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</si>
  <si>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</si>
  <si>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</si>
  <si>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</si>
  <si>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</si>
  <si>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</si>
  <si>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</si>
  <si>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</si>
  <si>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</si>
  <si>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</si>
  <si>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</si>
  <si>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</si>
  <si>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</si>
  <si>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</si>
  <si>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</si>
  <si>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</si>
  <si>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</si>
  <si>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</si>
  <si>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</si>
  <si>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</si>
  <si>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</si>
  <si>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</si>
  <si>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</si>
  <si>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</si>
  <si>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</si>
  <si>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</si>
  <si>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</si>
  <si>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</si>
  <si>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</si>
  <si>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</si>
  <si>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</si>
  <si>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</si>
  <si>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</si>
  <si>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</si>
  <si>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</si>
  <si>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</si>
  <si>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</si>
  <si>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</si>
  <si>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</si>
  <si>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</si>
  <si>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</si>
  <si>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</si>
  <si>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</si>
  <si>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</si>
  <si>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</si>
  <si>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</si>
  <si>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</si>
  <si>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</si>
  <si>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</si>
  <si>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</si>
  <si>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</si>
  <si>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</si>
  <si>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</si>
  <si>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</si>
  <si>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</si>
  <si>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</si>
  <si>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</si>
  <si>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</si>
  <si>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</si>
  <si>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</si>
  <si>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</si>
  <si>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</si>
  <si>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</si>
  <si>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</si>
  <si>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</si>
  <si>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</si>
  <si>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</si>
  <si>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</si>
  <si>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</si>
  <si>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</si>
  <si>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</si>
  <si>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</si>
  <si>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</si>
  <si>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</si>
  <si>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</si>
  <si>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</si>
  <si>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</si>
  <si>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</si>
  <si>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</si>
  <si>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</si>
  <si>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</si>
  <si>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</si>
  <si>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</si>
  <si>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</si>
  <si>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</si>
  <si>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</si>
  <si>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</si>
  <si>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</si>
  <si>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</si>
  <si>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</si>
  <si>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</si>
  <si>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</si>
  <si>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</si>
  <si>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</si>
  <si>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</si>
  <si>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</si>
  <si>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</si>
  <si>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</si>
  <si>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</si>
  <si>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</si>
  <si>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</si>
  <si>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</si>
  <si>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</si>
  <si>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</si>
  <si>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</si>
  <si>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</si>
  <si>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</si>
  <si>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</si>
  <si>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</si>
  <si>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</si>
  <si>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</si>
  <si>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</si>
  <si>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</si>
  <si>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</si>
  <si>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</si>
  <si>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</si>
  <si>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</si>
  <si>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</si>
  <si>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</si>
  <si>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</si>
  <si>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</si>
  <si>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</si>
  <si>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</si>
  <si>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</si>
  <si>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</si>
  <si>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</si>
  <si>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</si>
  <si>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</si>
  <si>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</si>
  <si>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</si>
  <si>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</si>
  <si>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</si>
  <si>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</si>
  <si>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</si>
  <si>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</si>
  <si>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</si>
  <si>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</si>
  <si>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</si>
  <si>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</si>
  <si>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</si>
  <si>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</si>
  <si>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</si>
  <si>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</si>
  <si>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</si>
  <si>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</si>
  <si>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</si>
  <si>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</si>
  <si>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</si>
  <si>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</si>
  <si>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</si>
  <si>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</si>
  <si>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</si>
  <si>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</si>
  <si>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</si>
  <si>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</si>
  <si>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</si>
  <si>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</si>
  <si>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</si>
  <si>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</si>
  <si>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</si>
  <si>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</si>
  <si>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</si>
  <si>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</si>
  <si>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</si>
  <si>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</si>
  <si>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</si>
  <si>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</si>
  <si>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</si>
  <si>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</si>
  <si>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</si>
  <si>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</si>
  <si>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</si>
  <si>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</si>
  <si>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</si>
  <si>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</si>
  <si>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</si>
  <si>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</si>
  <si>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</si>
  <si>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</si>
  <si>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</si>
  <si>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</si>
  <si>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</si>
  <si>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</si>
  <si>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</si>
  <si>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</si>
  <si>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</si>
  <si>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</si>
  <si>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</si>
  <si>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</si>
  <si>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</si>
  <si>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</si>
  <si>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</si>
  <si>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</si>
  <si>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</si>
  <si>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</si>
  <si>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</si>
  <si>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</si>
  <si>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</si>
  <si>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</si>
  <si>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</si>
  <si>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</si>
  <si>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</si>
  <si>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</si>
  <si>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</si>
  <si>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</si>
  <si>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</si>
  <si>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</si>
  <si>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</si>
  <si>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</si>
  <si>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</si>
  <si>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</si>
  <si>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</si>
  <si>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</si>
  <si>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</si>
  <si>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</si>
  <si>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</si>
  <si>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</si>
  <si>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</si>
  <si>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</si>
  <si>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</si>
  <si>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</si>
  <si>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</si>
  <si>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</si>
  <si>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</si>
  <si>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</si>
  <si>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</si>
  <si>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</si>
  <si>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</si>
  <si>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</si>
  <si>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</si>
  <si>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</si>
  <si>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</si>
  <si>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</si>
  <si>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</si>
  <si>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</si>
  <si>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</si>
  <si>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</si>
  <si>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</si>
  <si>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</si>
  <si>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</si>
  <si>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</si>
  <si>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</si>
  <si>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</si>
  <si>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</si>
  <si>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</si>
  <si>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</si>
  <si>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</si>
  <si>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</si>
  <si>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</si>
  <si>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</si>
  <si>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</si>
  <si>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</si>
  <si>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</si>
  <si>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</si>
  <si>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</si>
  <si>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</si>
  <si>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</si>
  <si>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</si>
  <si>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</si>
  <si>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</si>
  <si>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</si>
  <si>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</si>
  <si>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</si>
  <si>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</si>
  <si>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</si>
  <si>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</si>
  <si>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</si>
  <si>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</si>
  <si>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</si>
  <si>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</si>
  <si>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</si>
  <si>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</si>
  <si>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</si>
  <si>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</si>
  <si>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</si>
  <si>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</si>
  <si>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</si>
  <si>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</si>
  <si>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</si>
  <si>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</si>
  <si>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</si>
  <si>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</si>
  <si>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</si>
  <si>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</si>
  <si>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</si>
  <si>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</si>
  <si>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</si>
  <si>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</si>
  <si>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</si>
  <si>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</si>
  <si>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</si>
  <si>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</si>
  <si>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</si>
  <si>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</si>
  <si>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</si>
  <si>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</si>
  <si>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</si>
  <si>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</si>
  <si>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</si>
  <si>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</si>
  <si>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</si>
  <si>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</si>
  <si>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</si>
  <si>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</si>
  <si>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</si>
  <si>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</si>
  <si>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</si>
  <si>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</si>
  <si>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</si>
  <si>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</si>
  <si>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</si>
  <si>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</si>
  <si>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</si>
  <si>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</si>
  <si>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</si>
  <si>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</si>
  <si>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</si>
  <si>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</si>
  <si>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</si>
  <si>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</si>
  <si>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</si>
  <si>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</si>
  <si>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</si>
  <si>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</si>
  <si>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</si>
  <si>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</si>
  <si>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</si>
  <si>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</si>
  <si>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</si>
  <si>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</si>
  <si>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</si>
  <si>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</si>
  <si>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</si>
  <si>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</si>
  <si>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</si>
  <si>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</si>
  <si>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</si>
  <si>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</si>
  <si>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</si>
  <si>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</si>
  <si>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</si>
  <si>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</si>
  <si>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</si>
  <si>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</si>
  <si>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</si>
  <si>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</si>
  <si>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</si>
  <si>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</si>
  <si>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</si>
  <si>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</si>
  <si>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</si>
  <si>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</si>
  <si>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</si>
  <si>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</si>
  <si>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</si>
  <si>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</si>
  <si>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</si>
  <si>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</si>
  <si>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</si>
  <si>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</si>
  <si>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</si>
  <si>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</si>
  <si>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</si>
  <si>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</si>
  <si>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</si>
  <si>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</si>
  <si>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</si>
  <si>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</si>
  <si>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</si>
  <si>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</si>
  <si>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</si>
  <si>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</si>
  <si>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</si>
  <si>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</si>
  <si>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</si>
  <si>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</si>
  <si>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</si>
  <si>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</si>
  <si>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</si>
  <si>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</si>
  <si>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</si>
  <si>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</si>
  <si>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</si>
  <si>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</si>
  <si>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</si>
  <si>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</si>
  <si>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</si>
  <si>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</si>
  <si>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</si>
  <si>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</si>
  <si>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</si>
  <si>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</si>
  <si>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</si>
  <si>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</si>
  <si>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</si>
  <si>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</si>
  <si>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</si>
  <si>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</si>
  <si>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</si>
  <si>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</si>
  <si>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</si>
  <si>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</si>
  <si>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</si>
  <si>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</si>
  <si>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</si>
  <si>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</si>
  <si>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</si>
  <si>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</si>
  <si>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</si>
  <si>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</si>
  <si>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</si>
  <si>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</si>
  <si>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</si>
  <si>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</si>
  <si>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</si>
  <si>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</si>
  <si>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</si>
  <si>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</si>
  <si>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</si>
  <si>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</si>
  <si>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</si>
  <si>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</si>
  <si>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</si>
  <si>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</si>
  <si>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</si>
  <si>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</si>
  <si>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</si>
  <si>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</si>
  <si>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</si>
  <si>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</si>
  <si>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</si>
  <si>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</si>
  <si>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</si>
  <si>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</si>
  <si>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</si>
  <si>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</si>
  <si>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</si>
  <si>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</si>
  <si>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</si>
  <si>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</si>
  <si>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</si>
  <si>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</si>
  <si>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</si>
  <si>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</si>
  <si>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</si>
  <si>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</si>
  <si>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</si>
  <si>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</si>
  <si>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</si>
  <si>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</si>
  <si>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</si>
  <si>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</si>
  <si>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</si>
  <si>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</si>
  <si>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</si>
  <si>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</si>
  <si>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</si>
  <si>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</si>
  <si>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</si>
  <si>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</si>
  <si>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</si>
  <si>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</si>
  <si>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</si>
  <si>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</si>
  <si>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</si>
  <si>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</si>
  <si>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</si>
  <si>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</si>
  <si>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</si>
  <si>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</si>
  <si>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</si>
  <si>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</si>
  <si>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</si>
  <si>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</si>
  <si>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</si>
  <si>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</si>
  <si>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</si>
  <si>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</si>
  <si>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</si>
  <si>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</si>
  <si>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</si>
  <si>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</si>
  <si>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</si>
  <si>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</si>
  <si>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</si>
  <si>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</si>
  <si>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</si>
  <si>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</si>
  <si>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</si>
  <si>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</si>
  <si>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</si>
  <si>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</si>
  <si>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</si>
  <si>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</si>
  <si>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</si>
  <si>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</si>
  <si>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</si>
  <si>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</si>
  <si>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</si>
  <si>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</si>
  <si>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</si>
  <si>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</si>
  <si>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</si>
  <si>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</si>
  <si>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</si>
  <si>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</si>
  <si>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</si>
  <si>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</si>
  <si>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</si>
  <si>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</si>
  <si>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</si>
  <si>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</si>
  <si>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</si>
  <si>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</si>
  <si>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</si>
  <si>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</si>
  <si>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</si>
  <si>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</si>
  <si>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</si>
  <si>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</si>
  <si>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</si>
  <si>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</si>
  <si>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</si>
  <si>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</si>
  <si>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</si>
  <si>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</si>
  <si>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</si>
  <si>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</si>
  <si>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</si>
  <si>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</si>
  <si>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</si>
  <si>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</si>
  <si>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</si>
  <si>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</si>
  <si>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</si>
  <si>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</si>
  <si>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</si>
  <si>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</si>
  <si>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</si>
  <si>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</si>
  <si>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</si>
  <si>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</si>
  <si>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</si>
  <si>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</si>
  <si>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</si>
  <si>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</si>
  <si>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</si>
  <si>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</si>
  <si>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</si>
  <si>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</si>
  <si>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</si>
  <si>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</si>
  <si>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</si>
  <si>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</si>
  <si>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</si>
  <si>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</si>
  <si>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</si>
  <si>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</si>
  <si>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</si>
  <si>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</si>
  <si>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</si>
  <si>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</si>
  <si>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</si>
  <si>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</si>
  <si>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</si>
  <si>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</si>
  <si>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</si>
  <si>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</si>
  <si>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</si>
  <si>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</si>
  <si>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</si>
  <si>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</si>
  <si>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</si>
  <si>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</si>
  <si>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</si>
  <si>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</si>
  <si>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</si>
  <si>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</si>
  <si>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</si>
  <si>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</si>
  <si>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</si>
  <si>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</si>
  <si>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</si>
  <si>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</si>
  <si>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</si>
  <si>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</si>
  <si>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</si>
  <si>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</si>
  <si>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</si>
  <si>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</si>
  <si>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</si>
  <si>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</si>
  <si>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</si>
  <si>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</si>
  <si>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</si>
  <si>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</si>
  <si>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</si>
  <si>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</si>
  <si>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</si>
  <si>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</si>
  <si>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</si>
  <si>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</si>
  <si>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</si>
  <si>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</si>
  <si>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</si>
  <si>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</si>
  <si>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</si>
  <si>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</si>
  <si>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</si>
  <si>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</si>
  <si>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</si>
  <si>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</si>
  <si>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</si>
  <si>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</si>
  <si>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</si>
  <si>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</si>
  <si>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</si>
  <si>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</si>
  <si>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</si>
  <si>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</si>
  <si>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</si>
  <si>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</si>
  <si>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</si>
  <si>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</si>
  <si>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</si>
  <si>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</si>
  <si>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</si>
  <si>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</si>
  <si>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</si>
  <si>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</si>
  <si>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</si>
  <si>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</si>
  <si>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</si>
  <si>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</si>
  <si>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</si>
  <si>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</si>
  <si>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</si>
  <si>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</si>
  <si>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</si>
  <si>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</si>
  <si>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</si>
  <si>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</si>
  <si>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</si>
  <si>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</si>
  <si>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</si>
  <si>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</si>
  <si>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</si>
  <si>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</si>
  <si>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</si>
  <si>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</si>
  <si>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</si>
  <si>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</si>
  <si>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</si>
  <si>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</si>
  <si>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</si>
  <si>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</si>
  <si>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</si>
  <si>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</si>
  <si>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</si>
  <si>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</si>
  <si>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</si>
  <si>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</si>
  <si>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</si>
  <si>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</si>
  <si>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</si>
  <si>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</si>
  <si>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</si>
  <si>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</si>
  <si>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</si>
  <si>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</si>
  <si>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</si>
  <si>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</si>
  <si>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</si>
  <si>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</si>
  <si>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</si>
  <si>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</si>
  <si>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</si>
  <si>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</si>
  <si>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</si>
  <si>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</si>
  <si>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</si>
  <si>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</si>
  <si>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</si>
  <si>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</si>
  <si>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</si>
  <si>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</si>
  <si>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</si>
  <si>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</si>
  <si>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</si>
  <si>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</si>
  <si>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</si>
  <si>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</si>
  <si>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</si>
  <si>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</si>
  <si>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</si>
  <si>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</si>
  <si>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</si>
  <si>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</si>
  <si>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</si>
  <si>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</si>
  <si>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</si>
  <si>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</si>
  <si>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</si>
  <si>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</si>
  <si>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</si>
  <si>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</si>
  <si>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</si>
  <si>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</si>
  <si>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</si>
  <si>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</si>
  <si>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</si>
  <si>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</si>
  <si>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</si>
  <si>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</si>
  <si>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</si>
  <si>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</si>
  <si>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</si>
  <si>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</si>
  <si>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</si>
  <si>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</si>
  <si>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</si>
  <si>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</si>
  <si>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</si>
  <si>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</si>
  <si>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</si>
  <si>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</si>
  <si>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</si>
  <si>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</si>
  <si>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</si>
  <si>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</si>
  <si>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</si>
  <si>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</si>
  <si>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</si>
  <si>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</si>
  <si>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</si>
  <si>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</si>
  <si>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</si>
  <si>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</si>
  <si>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</si>
  <si>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</si>
  <si>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</si>
  <si>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</si>
  <si>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</si>
  <si>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</si>
  <si>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</si>
  <si>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</si>
  <si>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</si>
  <si>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</si>
  <si>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</si>
  <si>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</si>
  <si>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</si>
  <si>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</si>
  <si>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</si>
  <si>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</si>
  <si>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</si>
  <si>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</si>
  <si>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</si>
  <si>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</si>
  <si>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</si>
  <si>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</si>
  <si>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</si>
  <si>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</si>
  <si>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</si>
  <si>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</si>
  <si>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</si>
  <si>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</si>
  <si>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</si>
  <si>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</si>
  <si>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</si>
  <si>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</si>
  <si>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</si>
  <si>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</si>
  <si>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</si>
  <si>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</si>
  <si>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</si>
  <si>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</si>
  <si>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</si>
  <si>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</si>
  <si>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</si>
  <si>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</si>
  <si>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</si>
  <si>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</si>
  <si>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</si>
  <si>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</si>
  <si>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</si>
  <si>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</si>
  <si>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</si>
  <si>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</si>
  <si>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</si>
  <si>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</si>
  <si>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</si>
  <si>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</si>
  <si>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</si>
  <si>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</si>
  <si>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</si>
  <si>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</si>
  <si>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</si>
  <si>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</si>
  <si>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</si>
  <si>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</si>
  <si>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</si>
  <si>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</si>
  <si>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</si>
  <si>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</si>
  <si>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</si>
  <si>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</si>
  <si>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</si>
  <si>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</si>
  <si>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</si>
  <si>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</si>
  <si>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</si>
  <si>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</si>
  <si>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</si>
  <si>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</si>
  <si>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</si>
  <si>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</si>
  <si>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</si>
  <si>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</si>
  <si>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</si>
  <si>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</si>
  <si>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</si>
  <si>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</si>
  <si>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</si>
  <si>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</si>
  <si>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</si>
  <si>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</si>
  <si>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</si>
  <si>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</si>
  <si>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</si>
  <si>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</si>
  <si>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</si>
  <si>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</si>
  <si>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</si>
  <si>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</si>
  <si>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</si>
  <si>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</si>
  <si>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</si>
  <si>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</si>
  <si>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</si>
  <si>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</si>
  <si>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</si>
  <si>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</si>
  <si>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</si>
  <si>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</si>
  <si>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</si>
  <si>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</si>
  <si>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</si>
  <si>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</si>
  <si>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</si>
  <si>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</si>
  <si>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</si>
  <si>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</si>
  <si>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</si>
  <si>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</si>
  <si>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</si>
  <si>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</si>
  <si>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</si>
  <si>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</si>
  <si>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</si>
  <si>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</si>
  <si>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</si>
  <si>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</si>
  <si>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</si>
  <si>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</si>
  <si>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</si>
  <si>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</si>
  <si>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</si>
  <si>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</si>
  <si>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</si>
  <si>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</si>
  <si>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</si>
  <si>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</si>
  <si>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</si>
  <si>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</si>
  <si>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</si>
  <si>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</si>
  <si>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</si>
  <si>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</si>
  <si>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</si>
  <si>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</si>
  <si>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</si>
  <si>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</si>
  <si>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</si>
  <si>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</si>
  <si>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</si>
  <si>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</si>
  <si>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</si>
  <si>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</si>
  <si>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</si>
  <si>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</si>
  <si>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</si>
  <si>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</si>
  <si>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</si>
  <si>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</si>
  <si>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</si>
  <si>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</si>
  <si>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</si>
  <si>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</si>
  <si>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</si>
  <si>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</si>
  <si>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</si>
  <si>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</si>
  <si>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</si>
  <si>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</si>
  <si>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</si>
  <si>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</si>
  <si>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</si>
  <si>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</si>
  <si>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</si>
  <si>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</si>
  <si>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</si>
  <si>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</si>
  <si>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</si>
  <si>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</si>
  <si>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</si>
  <si>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</si>
  <si>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</si>
  <si>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</si>
  <si>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</si>
  <si>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</si>
  <si>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</si>
  <si>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</si>
  <si>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</si>
  <si>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</si>
  <si>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</si>
  <si>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</si>
  <si>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</si>
  <si>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</si>
  <si>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</si>
  <si>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</si>
  <si>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</si>
  <si>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</si>
  <si>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</si>
  <si>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</si>
  <si>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</si>
  <si>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</si>
  <si>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</si>
  <si>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</si>
  <si>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</si>
  <si>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</si>
  <si>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</si>
  <si>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</si>
  <si>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</si>
  <si>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</si>
  <si>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</si>
  <si>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</si>
  <si>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</si>
  <si>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</si>
  <si>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</si>
  <si>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</si>
  <si>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</si>
  <si>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</si>
  <si>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</si>
  <si>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</si>
  <si>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</si>
  <si>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</si>
  <si>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</si>
  <si>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</si>
  <si>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</si>
  <si>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</si>
  <si>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</si>
  <si>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</si>
  <si>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</si>
  <si>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</si>
  <si>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</si>
  <si>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</si>
  <si>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</si>
  <si>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</si>
  <si>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</si>
  <si>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</si>
  <si>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</si>
  <si>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</si>
  <si>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</si>
  <si>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</si>
  <si>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</si>
  <si>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</si>
  <si>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</si>
  <si>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</si>
  <si>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</si>
  <si>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</si>
  <si>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</si>
  <si>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</si>
  <si>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</si>
  <si>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</si>
  <si>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</si>
  <si>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</si>
  <si>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</si>
  <si>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</si>
  <si>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</si>
  <si>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</si>
  <si>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</si>
  <si>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</si>
  <si>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</si>
  <si>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</si>
  <si>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</si>
  <si>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</si>
  <si>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</si>
  <si>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</si>
  <si>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</si>
  <si>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</si>
  <si>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</si>
  <si>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</si>
  <si>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</si>
  <si>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</si>
  <si>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</si>
  <si>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</si>
  <si>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</si>
  <si>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</si>
  <si>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</si>
  <si>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</si>
  <si>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</si>
  <si>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</si>
  <si>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</si>
  <si>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</si>
  <si>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</si>
  <si>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</si>
  <si>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</si>
  <si>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</si>
  <si>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</si>
  <si>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</si>
  <si>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</si>
  <si>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</si>
  <si>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</si>
  <si>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</si>
  <si>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</si>
  <si>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</si>
  <si>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</si>
  <si>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</si>
  <si>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</si>
  <si>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</si>
  <si>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</si>
  <si>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</si>
  <si>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</si>
  <si>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</si>
  <si>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</si>
  <si>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</si>
  <si>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</si>
  <si>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</si>
  <si>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</si>
  <si>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</si>
  <si>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</si>
  <si>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</si>
  <si>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</si>
  <si>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</si>
  <si>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</si>
  <si>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</si>
  <si>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</si>
  <si>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</si>
  <si>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</si>
  <si>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</si>
  <si>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</si>
  <si>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</si>
  <si>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</si>
  <si>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</si>
  <si>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</si>
  <si>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</si>
  <si>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</si>
  <si>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</si>
  <si>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</si>
  <si>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</si>
  <si>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</si>
  <si>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</si>
  <si>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</si>
  <si>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</si>
  <si>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</si>
  <si>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</si>
  <si>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</si>
  <si>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</si>
  <si>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</si>
  <si>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</si>
  <si>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</si>
  <si>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</si>
  <si>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</si>
  <si>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</si>
  <si>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</si>
  <si>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</si>
  <si>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</si>
  <si>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</si>
  <si>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</si>
  <si>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</si>
  <si>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</si>
  <si>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</si>
  <si>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</si>
  <si>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</si>
  <si>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</si>
  <si>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</si>
  <si>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</si>
  <si>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</si>
  <si>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</si>
  <si>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</si>
  <si>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</si>
  <si>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</si>
  <si>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</si>
  <si>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</si>
  <si>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</si>
  <si>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</si>
  <si>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</si>
  <si>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</si>
  <si>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</si>
  <si>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</si>
  <si>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</si>
  <si>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</si>
  <si>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</si>
  <si>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</si>
  <si>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</si>
  <si>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</si>
  <si>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</si>
  <si>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</si>
  <si>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</si>
  <si>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</si>
  <si>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</si>
  <si>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</si>
  <si>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</si>
  <si>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</si>
  <si>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</si>
  <si>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</si>
  <si>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</si>
  <si>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</si>
  <si>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</si>
  <si>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</si>
  <si>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</si>
  <si>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</si>
  <si>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</si>
  <si>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</si>
  <si>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</si>
  <si>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</si>
  <si>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</si>
  <si>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</si>
  <si>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</si>
  <si>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</si>
  <si>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</si>
  <si>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</si>
  <si>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</si>
  <si>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</si>
  <si>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</si>
  <si>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</si>
  <si>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</si>
  <si>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</si>
  <si>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</si>
  <si>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</si>
  <si>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</si>
  <si>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</si>
  <si>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</si>
  <si>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</si>
  <si>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</si>
  <si>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</si>
  <si>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</si>
  <si>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</si>
  <si>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</si>
  <si>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</si>
  <si>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</si>
  <si>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</si>
  <si>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</si>
  <si>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</si>
  <si>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</si>
  <si>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</si>
  <si>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</si>
  <si>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</si>
  <si>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</si>
  <si>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</si>
  <si>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</si>
  <si>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</si>
  <si>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</si>
  <si>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</si>
  <si>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</si>
  <si>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</si>
  <si>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</si>
  <si>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</si>
  <si>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</si>
  <si>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</si>
  <si>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</si>
  <si>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</si>
  <si>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</si>
  <si>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</si>
  <si>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</si>
  <si>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</si>
  <si>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</si>
  <si>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</si>
  <si>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</si>
  <si>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</si>
  <si>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</si>
  <si>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</si>
  <si>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</si>
  <si>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</si>
  <si>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</si>
  <si>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</si>
  <si>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</si>
  <si>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</si>
  <si>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</si>
  <si>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</si>
  <si>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</si>
  <si>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</si>
  <si>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</si>
  <si>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</si>
  <si>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</si>
  <si>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</si>
  <si>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</si>
  <si>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</si>
  <si>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</si>
  <si>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</si>
  <si>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</si>
  <si>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</si>
  <si>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</si>
  <si>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</si>
  <si>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</si>
  <si>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</si>
  <si>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</si>
  <si>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</si>
  <si>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</si>
  <si>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</si>
  <si>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</si>
  <si>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</si>
  <si>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</si>
  <si>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</si>
  <si>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</si>
  <si>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</si>
  <si>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</si>
  <si>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</si>
  <si>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</si>
  <si>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</si>
  <si>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</si>
  <si>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</si>
  <si>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</si>
  <si>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</si>
  <si>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</si>
  <si>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</si>
  <si>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</si>
  <si>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</si>
  <si>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</si>
  <si>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</si>
  <si>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</si>
  <si>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</si>
  <si>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</si>
  <si>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</si>
  <si>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</si>
  <si>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</si>
  <si>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</si>
  <si>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</si>
  <si>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</si>
  <si>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</si>
  <si>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</si>
  <si>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</si>
  <si>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</si>
  <si>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</si>
  <si>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</si>
  <si>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</si>
  <si>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</si>
  <si>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</si>
  <si>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</si>
  <si>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</si>
  <si>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</si>
  <si>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</si>
  <si>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</si>
  <si>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</si>
  <si>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</si>
  <si>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</si>
  <si>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</si>
  <si>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</si>
  <si>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</si>
  <si>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</si>
  <si>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</si>
  <si>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</si>
  <si>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</si>
  <si>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</si>
  <si>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</si>
  <si>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</si>
  <si>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</si>
  <si>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</si>
  <si>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</si>
  <si>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</si>
  <si>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</si>
  <si>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</si>
  <si>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</si>
  <si>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</si>
  <si>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</si>
  <si>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</si>
  <si>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</si>
  <si>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</si>
  <si>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</si>
  <si>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</si>
  <si>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</si>
  <si>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</si>
  <si>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</si>
  <si>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</si>
  <si>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</si>
  <si>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</si>
  <si>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</si>
  <si>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</si>
  <si>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</si>
  <si>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</si>
  <si>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</si>
  <si>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</si>
  <si>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</si>
  <si>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</si>
  <si>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</si>
  <si>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</si>
  <si>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</si>
  <si>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</si>
  <si>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</si>
  <si>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</si>
  <si>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</si>
  <si>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</si>
  <si>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</si>
  <si>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</si>
  <si>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</si>
  <si>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</si>
  <si>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</si>
  <si>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</si>
  <si>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</si>
  <si>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</si>
  <si>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</si>
  <si>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</si>
  <si>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</si>
  <si>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</si>
  <si>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</si>
  <si>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</si>
  <si>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</si>
  <si>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</si>
  <si>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</si>
  <si>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</si>
  <si>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</si>
  <si>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</si>
  <si>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</si>
  <si>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</si>
  <si>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</si>
  <si>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</si>
  <si>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</si>
  <si>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</si>
  <si>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</si>
  <si>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</si>
  <si>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</si>
  <si>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</si>
  <si>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</si>
  <si>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</si>
  <si>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</si>
  <si>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</si>
  <si>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</si>
  <si>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</si>
  <si>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</si>
  <si>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</si>
  <si>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</si>
  <si>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</si>
  <si>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</si>
  <si>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</si>
  <si>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</si>
  <si>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</si>
  <si>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</si>
  <si>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</si>
  <si>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</si>
  <si>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</si>
  <si>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</si>
  <si>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</si>
  <si>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</si>
  <si>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</si>
  <si>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</si>
  <si>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</si>
  <si>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</si>
  <si>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</si>
  <si>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</si>
  <si>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</si>
  <si>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</si>
  <si>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</si>
  <si>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</si>
  <si>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</si>
  <si>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</si>
  <si>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</si>
  <si>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</si>
  <si>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</si>
  <si>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</si>
  <si>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</si>
  <si>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</si>
  <si>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</si>
  <si>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</si>
  <si>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</si>
  <si>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</si>
  <si>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</si>
  <si>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</si>
  <si>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</si>
  <si>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</si>
  <si>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</si>
  <si>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</si>
  <si>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</si>
  <si>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</si>
  <si>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</si>
  <si>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</si>
  <si>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</si>
  <si>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</si>
  <si>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</si>
  <si>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</si>
  <si>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</si>
  <si>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</si>
  <si>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</si>
  <si>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</si>
  <si>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</si>
  <si>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</si>
  <si>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</si>
  <si>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</si>
  <si>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</si>
  <si>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</si>
  <si>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</si>
  <si>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</si>
  <si>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</si>
  <si>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</si>
  <si>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</si>
  <si>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</si>
  <si>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</si>
  <si>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</si>
  <si>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</si>
  <si>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</si>
  <si>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</si>
  <si>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</si>
  <si>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</si>
  <si>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</si>
  <si>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</si>
  <si>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</si>
  <si>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</si>
  <si>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</si>
  <si>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</si>
  <si>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</si>
  <si>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</si>
  <si>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</si>
  <si>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</si>
  <si>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</si>
  <si>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</si>
  <si>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</si>
  <si>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</si>
  <si>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</si>
  <si>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</si>
  <si>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</si>
  <si>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</si>
  <si>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</si>
  <si>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</si>
  <si>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</si>
  <si>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</si>
  <si>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</si>
  <si>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</si>
  <si>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</si>
  <si>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</si>
  <si>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</si>
  <si>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</si>
  <si>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</si>
  <si>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</si>
  <si>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</si>
  <si>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</si>
  <si>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</si>
  <si>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</si>
  <si>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</si>
  <si>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</si>
  <si>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</si>
  <si>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</si>
  <si>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</si>
  <si>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</si>
  <si>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</si>
  <si>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</si>
  <si>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</si>
  <si>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</si>
  <si>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</si>
  <si>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</si>
  <si>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</si>
  <si>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</si>
  <si>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</si>
  <si>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</si>
  <si>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</si>
  <si>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</si>
  <si>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</si>
  <si>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</si>
  <si>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</si>
  <si>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</si>
  <si>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</si>
  <si>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</si>
  <si>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</si>
  <si>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</si>
  <si>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</si>
  <si>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</si>
  <si>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</si>
  <si>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</si>
  <si>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</si>
  <si>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</si>
  <si>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</si>
  <si>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</si>
  <si>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</si>
  <si>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</si>
  <si>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</si>
  <si>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</si>
  <si>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</si>
  <si>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</si>
  <si>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</si>
  <si>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</si>
  <si>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</si>
  <si>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</si>
  <si>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</si>
  <si>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</si>
  <si>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</si>
  <si>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</si>
  <si>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</si>
  <si>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</si>
  <si>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</si>
  <si>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</si>
  <si>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</si>
  <si>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</si>
  <si>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</si>
  <si>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</si>
  <si>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</si>
  <si>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</si>
  <si>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</si>
  <si>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</si>
  <si>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</si>
  <si>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</si>
  <si>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</si>
  <si>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</si>
  <si>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</si>
  <si>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</si>
  <si>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</si>
  <si>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</si>
  <si>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</si>
  <si>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</si>
  <si>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</si>
  <si>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</si>
  <si>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</si>
  <si>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</si>
  <si>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</si>
  <si>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</si>
  <si>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</si>
  <si>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</si>
  <si>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</si>
  <si>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</si>
  <si>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</si>
  <si>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</si>
  <si>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</si>
  <si>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</si>
  <si>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</si>
  <si>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</si>
  <si>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</si>
  <si>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</si>
  <si>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</si>
  <si>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</si>
  <si>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</si>
  <si>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</si>
  <si>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</si>
  <si>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</si>
  <si>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</si>
  <si>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</si>
  <si>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</si>
  <si>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</si>
  <si>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</si>
  <si>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</si>
  <si>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</si>
  <si>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</si>
  <si>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</si>
  <si>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</si>
  <si>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</si>
  <si>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</si>
  <si>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</si>
  <si>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</si>
  <si>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</si>
  <si>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</si>
  <si>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</si>
  <si>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</si>
  <si>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</si>
  <si>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</si>
  <si>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</si>
  <si>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</si>
  <si>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</si>
  <si>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</si>
  <si>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</si>
  <si>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</si>
  <si>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</si>
  <si>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</si>
  <si>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</si>
  <si>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</si>
  <si>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</si>
  <si>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</si>
  <si>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</si>
  <si>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</si>
  <si>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</si>
  <si>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</si>
  <si>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</si>
  <si>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</si>
  <si>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</si>
  <si>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</si>
  <si>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</si>
  <si>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</si>
  <si>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</si>
  <si>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</si>
  <si>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</si>
  <si>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</si>
  <si>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</si>
  <si>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</si>
  <si>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</si>
  <si>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</si>
  <si>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</si>
  <si>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</si>
  <si>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</si>
  <si>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</si>
  <si>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</si>
  <si>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</si>
  <si>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</si>
  <si>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</si>
  <si>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</si>
  <si>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</si>
  <si>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</si>
  <si>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</si>
  <si>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</si>
  <si>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</si>
  <si>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</si>
  <si>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</si>
  <si>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</si>
  <si>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</si>
  <si>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</si>
  <si>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</si>
  <si>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</si>
  <si>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</si>
  <si>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</si>
  <si>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</si>
  <si>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</si>
  <si>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</si>
  <si>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</si>
  <si>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</si>
  <si>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</si>
  <si>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</si>
  <si>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</si>
  <si>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</si>
  <si>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</si>
  <si>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</si>
  <si>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</si>
  <si>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</si>
  <si>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</si>
  <si>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</si>
  <si>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</si>
  <si>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</si>
  <si>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</si>
  <si>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</si>
  <si>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</si>
  <si>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</si>
  <si>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</si>
  <si>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</si>
  <si>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</si>
  <si>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</si>
  <si>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</si>
  <si>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</si>
  <si>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</si>
  <si>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</si>
  <si>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</si>
  <si>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</si>
  <si>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</si>
  <si>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</si>
  <si>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</si>
  <si>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</si>
  <si>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</si>
  <si>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</si>
  <si>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</si>
  <si>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</si>
  <si>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</si>
  <si>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</si>
  <si>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</si>
  <si>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</si>
  <si>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</si>
  <si>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</si>
  <si>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</si>
  <si>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</si>
  <si>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</si>
  <si>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</si>
  <si>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</si>
  <si>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</si>
  <si>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</si>
  <si>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</si>
  <si>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</si>
  <si>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</si>
  <si>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</si>
  <si>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</si>
  <si>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</si>
  <si>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</si>
  <si>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</si>
  <si>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</si>
  <si>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</si>
  <si>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</si>
  <si>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</si>
  <si>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</si>
  <si>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</si>
  <si>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</si>
  <si>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</si>
  <si>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</si>
  <si>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</si>
  <si>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</si>
  <si>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</si>
  <si>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</si>
  <si>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</si>
  <si>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</si>
  <si>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</si>
  <si>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</si>
  <si>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</si>
  <si>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</si>
  <si>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</si>
  <si>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</si>
  <si>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</si>
  <si>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</si>
  <si>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</si>
  <si>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</si>
  <si>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</si>
  <si>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</si>
  <si>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</si>
  <si>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</si>
  <si>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</si>
  <si>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</si>
  <si>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</si>
  <si>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</si>
  <si>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</si>
  <si>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</si>
  <si>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</si>
  <si>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</si>
  <si>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</si>
  <si>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</si>
  <si>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</si>
  <si>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</si>
  <si>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</si>
  <si>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</si>
  <si>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</si>
  <si>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</si>
  <si>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</si>
  <si>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</si>
  <si>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</si>
  <si>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</si>
  <si>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</si>
  <si>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</si>
  <si>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</si>
  <si>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</si>
  <si>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</si>
  <si>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</si>
  <si>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</si>
  <si>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</si>
  <si>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</si>
  <si>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</si>
  <si>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</si>
  <si>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</si>
  <si>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</si>
  <si>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</si>
  <si>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</si>
  <si>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</si>
  <si>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</si>
  <si>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</si>
  <si>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</si>
  <si>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</si>
  <si>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</si>
  <si>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</si>
  <si>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</si>
  <si>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</si>
  <si>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</si>
  <si>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</si>
  <si>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</si>
  <si>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</si>
  <si>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</si>
  <si>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</si>
  <si>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</si>
  <si>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</si>
  <si>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</si>
  <si>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</si>
  <si>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</si>
  <si>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</si>
  <si>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</si>
  <si>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</si>
  <si>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</si>
  <si>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</si>
  <si>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</si>
  <si>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</si>
  <si>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</si>
  <si>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</si>
  <si>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</si>
  <si>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</si>
  <si>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</si>
  <si>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</si>
  <si>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</si>
  <si>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</si>
  <si>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</si>
  <si>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</si>
  <si>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</si>
  <si>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</si>
  <si>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</si>
  <si>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</si>
  <si>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</si>
  <si>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</si>
  <si>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</si>
  <si>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</si>
  <si>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</si>
  <si>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</si>
  <si>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</si>
  <si>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</si>
  <si>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</si>
  <si>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</si>
  <si>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</si>
  <si>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</si>
  <si>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</si>
  <si>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</si>
  <si>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</si>
  <si>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</si>
  <si>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</si>
  <si>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</si>
  <si>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</si>
  <si>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</si>
  <si>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</si>
  <si>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</si>
  <si>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</si>
  <si>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</si>
  <si>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</si>
  <si>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</si>
  <si>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</si>
  <si>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</si>
  <si>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</si>
  <si>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</si>
  <si>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</si>
  <si>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</si>
  <si>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</si>
  <si>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</si>
  <si>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</si>
  <si>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</si>
  <si>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</si>
  <si>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</si>
  <si>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</si>
  <si>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</si>
  <si>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</si>
  <si>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</si>
  <si>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</si>
  <si>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</si>
  <si>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</si>
  <si>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</si>
  <si>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</si>
  <si>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</si>
  <si>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</si>
  <si>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</si>
  <si>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</si>
  <si>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</si>
  <si>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</si>
  <si>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</si>
  <si>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</si>
  <si>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</si>
  <si>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</si>
  <si>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</si>
  <si>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</si>
  <si>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</si>
  <si>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</si>
  <si>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</si>
  <si>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</si>
  <si>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</si>
  <si>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</si>
  <si>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</si>
  <si>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</si>
  <si>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</si>
  <si>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</si>
  <si>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</si>
  <si>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</si>
  <si>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</si>
  <si>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</si>
  <si>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</si>
  <si>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</si>
  <si>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</si>
  <si>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</si>
  <si>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</si>
  <si>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</si>
  <si>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</si>
  <si>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</si>
  <si>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</si>
  <si>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</si>
  <si>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</si>
  <si>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</si>
  <si>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</si>
  <si>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</si>
  <si>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</si>
  <si>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</si>
  <si>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</si>
  <si>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</si>
  <si>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</si>
  <si>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</si>
  <si>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</si>
  <si>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</si>
  <si>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</si>
  <si>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</si>
  <si>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</si>
  <si>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</si>
  <si>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</si>
  <si>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</si>
  <si>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</si>
  <si>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</si>
  <si>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</si>
  <si>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</si>
  <si>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</si>
  <si>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</si>
  <si>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</si>
  <si>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</si>
  <si>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</si>
  <si>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</si>
  <si>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</si>
  <si>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</si>
  <si>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</si>
  <si>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</si>
  <si>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</si>
  <si>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</si>
  <si>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</si>
  <si>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</si>
  <si>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</si>
  <si>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</si>
  <si>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</si>
  <si>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</si>
  <si>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</si>
  <si>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</si>
  <si>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</si>
  <si>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</si>
  <si>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</si>
  <si>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</si>
  <si>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</si>
  <si>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</si>
  <si>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</si>
  <si>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</si>
  <si>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</si>
  <si>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</si>
  <si>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</si>
  <si>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</si>
  <si>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</si>
  <si>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</si>
  <si>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</si>
  <si>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</si>
  <si>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</si>
  <si>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</si>
  <si>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</si>
  <si>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</si>
  <si>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</si>
  <si>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</si>
  <si>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</si>
  <si>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</si>
  <si>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</si>
  <si>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</si>
  <si>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</si>
  <si>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</si>
  <si>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</si>
  <si>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</si>
  <si>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</si>
  <si>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</si>
  <si>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</si>
  <si>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</si>
  <si>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</si>
  <si>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</si>
  <si>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</si>
  <si>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</si>
  <si>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</si>
  <si>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</si>
  <si>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</si>
  <si>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</si>
  <si>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</si>
  <si>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</si>
  <si>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</si>
  <si>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</si>
  <si>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</si>
  <si>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</si>
  <si>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</si>
  <si>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</si>
  <si>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</si>
  <si>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</si>
  <si>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</si>
  <si>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</si>
  <si>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</si>
  <si>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</si>
  <si>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</si>
  <si>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</si>
  <si>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</si>
  <si>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</si>
  <si>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</si>
  <si>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</si>
  <si>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</si>
  <si>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</si>
  <si>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</si>
  <si>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</si>
  <si>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</si>
  <si>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</si>
  <si>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</si>
  <si>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</si>
  <si>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</si>
  <si>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</si>
  <si>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</si>
  <si>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</si>
  <si>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</si>
  <si>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</si>
  <si>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</si>
  <si>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</si>
  <si>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</si>
  <si>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</si>
  <si>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</si>
  <si>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</si>
  <si>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</si>
  <si>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</si>
  <si>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</si>
  <si>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</si>
  <si>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</si>
  <si>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</si>
  <si>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</si>
  <si>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</si>
  <si>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</si>
  <si>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</si>
  <si>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</si>
  <si>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</si>
  <si>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</si>
  <si>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</si>
  <si>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</si>
  <si>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</si>
  <si>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</si>
  <si>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</si>
  <si>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</si>
  <si>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</si>
  <si>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</si>
  <si>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</si>
  <si>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</si>
  <si>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</si>
  <si>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</si>
  <si>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</si>
  <si>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</si>
  <si>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</si>
  <si>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</si>
  <si>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</si>
  <si>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</si>
  <si>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</si>
  <si>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</si>
  <si>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</si>
  <si>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</si>
  <si>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</si>
  <si>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</si>
  <si>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</si>
  <si>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</si>
  <si>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</si>
  <si>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</si>
  <si>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</si>
  <si>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</si>
  <si>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</si>
  <si>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</si>
  <si>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</si>
  <si>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</si>
  <si>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</si>
  <si>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</si>
  <si>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</si>
  <si>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</si>
  <si>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</si>
  <si>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</si>
  <si>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</si>
  <si>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</si>
  <si>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</si>
  <si>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</si>
  <si>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</si>
  <si>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</si>
  <si>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</si>
  <si>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</si>
  <si>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</si>
  <si>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</si>
  <si>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</si>
  <si>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</si>
  <si>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</si>
  <si>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</si>
  <si>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</si>
  <si>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</si>
  <si>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</si>
  <si>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</si>
  <si>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</si>
  <si>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</si>
  <si>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</si>
  <si>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</si>
  <si>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</si>
  <si>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</si>
  <si>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</si>
  <si>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</si>
  <si>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</si>
  <si>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</si>
  <si>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</si>
  <si>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</si>
  <si>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</si>
  <si>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</si>
  <si>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</si>
  <si>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</si>
  <si>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</si>
  <si>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</si>
  <si>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</si>
  <si>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</si>
  <si>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</si>
  <si>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</si>
  <si>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</si>
  <si>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</si>
  <si>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</si>
  <si>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</si>
  <si>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</si>
  <si>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</si>
  <si>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</si>
  <si>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</si>
  <si>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</si>
  <si>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</si>
  <si>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</si>
  <si>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</si>
  <si>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</si>
  <si>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</si>
  <si>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</si>
  <si>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</si>
  <si>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</si>
  <si>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</si>
  <si>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</si>
  <si>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</si>
  <si>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</si>
  <si>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</si>
  <si>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</si>
  <si>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</si>
  <si>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</si>
  <si>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</si>
  <si>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</si>
  <si>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</si>
  <si>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</si>
  <si>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</si>
  <si>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</si>
  <si>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</si>
  <si>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</si>
  <si>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</si>
  <si>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</si>
  <si>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</si>
  <si>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</si>
  <si>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</si>
  <si>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</si>
  <si>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</si>
  <si>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</si>
  <si>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</si>
  <si>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</si>
  <si>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</si>
  <si>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</si>
  <si>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</si>
  <si>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</si>
  <si>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</si>
  <si>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</si>
  <si>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</si>
  <si>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</si>
  <si>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</si>
  <si>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</si>
  <si>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</si>
  <si>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</si>
  <si>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</si>
  <si>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</si>
  <si>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</si>
  <si>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</si>
  <si>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</si>
  <si>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</si>
  <si>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</si>
  <si>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</si>
  <si>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</si>
  <si>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</si>
  <si>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</si>
  <si>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</si>
  <si>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</si>
  <si>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</si>
  <si>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</si>
  <si>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</si>
  <si>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</si>
  <si>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</si>
  <si>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</si>
  <si>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</si>
  <si>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</si>
  <si>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</si>
  <si>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</si>
  <si>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</si>
  <si>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</si>
  <si>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</si>
  <si>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</si>
  <si>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</si>
  <si>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</si>
  <si>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</si>
  <si>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</si>
  <si>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</si>
  <si>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</si>
  <si>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</si>
  <si>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</si>
  <si>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</si>
  <si>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</si>
  <si>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</si>
  <si>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</si>
  <si>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</si>
  <si>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</si>
  <si>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</si>
  <si>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</si>
  <si>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</si>
  <si>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</si>
  <si>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</si>
  <si>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</si>
  <si>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</si>
  <si>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</si>
  <si>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</si>
  <si>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</si>
  <si>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</si>
  <si>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</si>
  <si>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</si>
  <si>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</si>
  <si>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</si>
  <si>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</si>
  <si>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</si>
  <si>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</si>
  <si>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</si>
  <si>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</si>
  <si>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</si>
  <si>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</si>
  <si>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</si>
  <si>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</si>
  <si>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</si>
  <si>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</si>
  <si>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</si>
  <si>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</si>
  <si>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</si>
  <si>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</si>
  <si>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</si>
  <si>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</si>
  <si>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</si>
  <si>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</si>
  <si>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</si>
  <si>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</si>
  <si>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</si>
  <si>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</si>
  <si>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</si>
  <si>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</si>
  <si>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</si>
  <si>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</si>
  <si>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</si>
  <si>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</si>
  <si>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</si>
  <si>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</si>
  <si>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</si>
  <si>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</si>
  <si>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</si>
  <si>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</si>
  <si>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</si>
  <si>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</si>
  <si>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</si>
  <si>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</si>
  <si>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</si>
  <si>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</si>
  <si>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</si>
  <si>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</si>
  <si>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</si>
  <si>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</si>
  <si>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</si>
  <si>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</si>
  <si>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</si>
  <si>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</si>
  <si>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</si>
  <si>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</si>
  <si>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</si>
  <si>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</si>
  <si>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</si>
  <si>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</si>
  <si>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</si>
  <si>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</si>
  <si>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</si>
  <si>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</si>
  <si>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</si>
  <si>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</si>
  <si>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</si>
  <si>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</si>
  <si>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</si>
  <si>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</si>
  <si>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</si>
  <si>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</si>
  <si>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</si>
  <si>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</si>
  <si>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</si>
  <si>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</si>
  <si>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</si>
  <si>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</si>
  <si>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</si>
  <si>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</si>
  <si>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</si>
  <si>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</si>
  <si>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</si>
  <si>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</si>
  <si>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</si>
  <si>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</si>
  <si>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</si>
  <si>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</si>
  <si>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</si>
  <si>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</si>
  <si>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</si>
  <si>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</si>
  <si>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</si>
  <si>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</si>
  <si>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</si>
  <si>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</si>
  <si>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</si>
  <si>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</si>
  <si>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</si>
  <si>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</si>
  <si>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</si>
  <si>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</si>
  <si>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</si>
  <si>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</si>
  <si>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</si>
  <si>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</si>
  <si>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</si>
  <si>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</si>
  <si>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</si>
  <si>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</si>
  <si>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</si>
  <si>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</si>
  <si>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</si>
  <si>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</si>
  <si>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</si>
  <si>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</si>
  <si>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</si>
  <si>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</si>
  <si>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</si>
  <si>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</si>
  <si>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</si>
  <si>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</si>
  <si>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</si>
  <si>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</si>
  <si>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</si>
  <si>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</si>
  <si>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</si>
  <si>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</si>
  <si>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</si>
  <si>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</si>
  <si>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</si>
  <si>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</si>
  <si>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</si>
  <si>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</si>
  <si>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</si>
  <si>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</si>
  <si>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</si>
  <si>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</si>
  <si>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</si>
  <si>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</si>
  <si>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</si>
  <si>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</si>
  <si>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</si>
  <si>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</si>
  <si>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</si>
  <si>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</si>
  <si>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</si>
  <si>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</si>
  <si>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</si>
  <si>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</si>
  <si>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</si>
  <si>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</si>
  <si>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</si>
  <si>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</si>
  <si>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</si>
  <si>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</si>
  <si>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</si>
  <si>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</si>
  <si>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</si>
  <si>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</si>
  <si>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</si>
  <si>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</si>
  <si>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</si>
  <si>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</si>
  <si>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</si>
  <si>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</si>
  <si>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</si>
  <si>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</si>
  <si>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</si>
  <si>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</si>
  <si>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</si>
  <si>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</si>
  <si>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</si>
  <si>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</si>
  <si>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</si>
  <si>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</si>
  <si>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</si>
  <si>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</si>
  <si>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</si>
  <si>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</si>
  <si>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</si>
  <si>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</si>
  <si>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</si>
  <si>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</si>
  <si>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</si>
  <si>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</si>
  <si>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</si>
  <si>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</si>
  <si>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</si>
  <si>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</si>
  <si>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</si>
  <si>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</si>
  <si>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</si>
  <si>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</si>
  <si>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</si>
  <si>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</si>
  <si>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</si>
  <si>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</si>
  <si>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</si>
  <si>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</si>
  <si>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</si>
  <si>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</si>
  <si>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</si>
  <si>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</si>
  <si>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</si>
  <si>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</si>
  <si>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</si>
  <si>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</si>
  <si>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</si>
  <si>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</si>
  <si>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</si>
  <si>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</si>
  <si>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</si>
  <si>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</si>
  <si>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</si>
  <si>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</si>
  <si>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</si>
  <si>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</si>
  <si>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</si>
  <si>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</si>
  <si>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</si>
  <si>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</si>
  <si>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</si>
  <si>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</si>
  <si>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</si>
  <si>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</si>
  <si>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</si>
  <si>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</si>
  <si>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</si>
  <si>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</si>
  <si>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</si>
  <si>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</si>
  <si>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</si>
  <si>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</si>
  <si>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</si>
  <si>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</si>
  <si>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</si>
  <si>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</si>
  <si>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</si>
  <si>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</si>
  <si>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</si>
  <si>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</si>
  <si>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</si>
  <si>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</si>
  <si>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</si>
  <si>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</si>
  <si>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</si>
  <si>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</si>
  <si>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</si>
  <si>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</si>
  <si>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</si>
  <si>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</si>
  <si>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</si>
  <si>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</si>
  <si>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</si>
  <si>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</si>
  <si>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</si>
  <si>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</si>
  <si>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</si>
  <si>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</si>
  <si>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</si>
  <si>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</si>
  <si>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</si>
  <si>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</si>
  <si>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</si>
  <si>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</si>
  <si>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</si>
  <si>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</si>
  <si>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</si>
  <si>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</si>
  <si>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</si>
  <si>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</si>
  <si>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</si>
  <si>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</si>
  <si>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</si>
  <si>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</si>
  <si>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</si>
  <si>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</si>
  <si>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</si>
  <si>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</si>
  <si>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</si>
  <si>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</si>
  <si>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</si>
  <si>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</si>
  <si>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</si>
  <si>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</si>
  <si>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</si>
  <si>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</si>
  <si>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</si>
  <si>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</si>
  <si>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</si>
  <si>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</si>
  <si>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</si>
  <si>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</si>
  <si>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</si>
  <si>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</si>
  <si>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</si>
  <si>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</si>
  <si>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</si>
  <si>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</si>
  <si>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</si>
  <si>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</si>
  <si>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</si>
  <si>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</si>
  <si>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</si>
  <si>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</si>
  <si>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</si>
  <si>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</si>
  <si>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</si>
  <si>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</si>
  <si>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</si>
  <si>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</si>
  <si>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</si>
  <si>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</si>
  <si>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</si>
  <si>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</si>
  <si>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</si>
  <si>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</si>
  <si>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</si>
  <si>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</si>
  <si>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</si>
  <si>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</si>
  <si>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</si>
  <si>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</si>
  <si>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</si>
  <si>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</si>
  <si>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</si>
  <si>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</si>
  <si>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</si>
  <si>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</si>
  <si>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</si>
  <si>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</si>
  <si>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</si>
  <si>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</si>
  <si>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</si>
  <si>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</si>
  <si>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</si>
  <si>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</si>
  <si>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</si>
  <si>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</si>
  <si>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</si>
  <si>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</si>
  <si>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</si>
  <si>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</si>
  <si>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</si>
  <si>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</si>
  <si>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</si>
  <si>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</si>
  <si>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</si>
  <si>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</si>
  <si>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</si>
  <si>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</si>
  <si>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</si>
  <si>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</si>
  <si>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</si>
  <si>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</si>
  <si>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</si>
  <si>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</si>
  <si>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</si>
  <si>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</si>
  <si>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</si>
  <si>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</si>
  <si>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</si>
  <si>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</si>
  <si>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</si>
  <si>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</si>
  <si>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</si>
  <si>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</si>
  <si>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</si>
  <si>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</si>
  <si>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</si>
  <si>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</si>
  <si>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</si>
  <si>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</si>
  <si>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</si>
  <si>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</si>
  <si>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</si>
  <si>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</si>
  <si>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</si>
  <si>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</si>
  <si>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</si>
  <si>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</si>
  <si>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</si>
  <si>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</si>
  <si>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</si>
  <si>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</si>
  <si>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</si>
  <si>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</si>
  <si>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</si>
  <si>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</si>
  <si>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</si>
  <si>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</si>
  <si>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</si>
  <si>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</si>
  <si>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</si>
  <si>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</si>
  <si>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</si>
  <si>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</si>
  <si>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</si>
  <si>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</si>
  <si>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</si>
  <si>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</si>
  <si>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</si>
  <si>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</si>
  <si>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</si>
  <si>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</si>
  <si>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</si>
  <si>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</si>
  <si>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</si>
  <si>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</si>
  <si>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</si>
  <si>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</si>
  <si>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</si>
  <si>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</si>
  <si>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</si>
  <si>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</si>
  <si>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</si>
  <si>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</si>
  <si>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</si>
  <si>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</si>
  <si>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</si>
  <si>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</si>
  <si>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</si>
  <si>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</si>
  <si>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</si>
  <si>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</si>
  <si>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</si>
  <si>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</si>
  <si>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</si>
  <si>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</si>
  <si>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</si>
  <si>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</si>
  <si>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</si>
  <si>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</si>
  <si>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</si>
  <si>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</si>
  <si>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</si>
  <si>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</si>
  <si>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</si>
  <si>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</si>
  <si>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</si>
  <si>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</si>
  <si>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</si>
  <si>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</si>
  <si>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</si>
  <si>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</si>
  <si>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</si>
  <si>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</si>
  <si>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</si>
  <si>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</si>
  <si>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</si>
  <si>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</si>
  <si>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</si>
  <si>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</si>
  <si>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</si>
  <si>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</si>
  <si>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</si>
  <si>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</si>
  <si>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</si>
  <si>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</si>
  <si>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</si>
  <si>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</si>
  <si>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</si>
  <si>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</si>
  <si>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</si>
  <si>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</si>
  <si>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</si>
  <si>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</si>
  <si>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</si>
  <si>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</si>
  <si>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</si>
  <si>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</si>
  <si>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</si>
  <si>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</si>
  <si>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</si>
  <si>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</si>
  <si>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</si>
  <si>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</si>
  <si>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</si>
  <si>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</si>
  <si>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</si>
  <si>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</si>
  <si>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</si>
  <si>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</si>
  <si>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</si>
  <si>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</si>
  <si>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</si>
  <si>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</si>
  <si>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</si>
  <si>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</si>
  <si>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</si>
  <si>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</si>
  <si>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</si>
  <si>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</si>
  <si>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</si>
  <si>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</si>
  <si>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</si>
  <si>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</si>
  <si>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</si>
  <si>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</si>
  <si>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</si>
  <si>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</si>
  <si>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</si>
  <si>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</si>
  <si>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</si>
  <si>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</si>
  <si>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</si>
  <si>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</si>
  <si>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</si>
  <si>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</si>
  <si>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</si>
  <si>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</si>
  <si>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</si>
  <si>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</si>
  <si>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</si>
  <si>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</si>
  <si>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</si>
  <si>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</si>
  <si>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</si>
  <si>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</si>
  <si>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</si>
  <si>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</si>
  <si>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</si>
  <si>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</si>
  <si>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</si>
  <si>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</si>
  <si>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</si>
  <si>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</si>
  <si>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</si>
  <si>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</si>
  <si>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</si>
  <si>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</si>
  <si>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</si>
  <si>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</si>
  <si>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</si>
  <si>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</si>
  <si>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</si>
  <si>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</si>
  <si>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</si>
  <si>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</si>
  <si>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</si>
  <si>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</si>
  <si>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</si>
  <si>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</si>
  <si>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</si>
  <si>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</si>
  <si>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</si>
  <si>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</si>
  <si>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</si>
  <si>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</si>
  <si>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</si>
  <si>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</si>
  <si>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</si>
  <si>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</si>
  <si>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</si>
  <si>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</si>
  <si>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</si>
  <si>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</si>
  <si>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</si>
  <si>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</si>
  <si>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</si>
  <si>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</si>
  <si>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</si>
  <si>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</si>
  <si>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</si>
  <si>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</si>
  <si>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</si>
  <si>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</si>
  <si>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</si>
  <si>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</si>
  <si>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</si>
  <si>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</si>
  <si>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</si>
  <si>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</si>
  <si>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</si>
  <si>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</si>
  <si>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</si>
  <si>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</si>
  <si>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</si>
  <si>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</si>
  <si>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</si>
  <si>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</si>
  <si>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</si>
  <si>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</si>
  <si>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</si>
  <si>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</si>
  <si>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</si>
  <si>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</si>
  <si>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</si>
  <si>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</si>
  <si>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</si>
  <si>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</si>
  <si>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</si>
  <si>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</si>
  <si>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</si>
  <si>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</si>
  <si>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</si>
  <si>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</si>
  <si>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</si>
  <si>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</si>
  <si>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</si>
  <si>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</si>
  <si>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</si>
  <si>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</si>
  <si>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</si>
  <si>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</si>
  <si>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</si>
  <si>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</si>
  <si>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</si>
  <si>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</si>
  <si>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</si>
  <si>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</si>
  <si>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</si>
  <si>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</si>
  <si>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</si>
  <si>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</si>
  <si>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</si>
  <si>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</si>
  <si>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</si>
  <si>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</si>
  <si>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</si>
  <si>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</si>
  <si>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</si>
  <si>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</si>
  <si>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</si>
  <si>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</si>
  <si>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</si>
  <si>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</si>
  <si>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</si>
  <si>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</si>
  <si>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</si>
  <si>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</si>
  <si>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</si>
  <si>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</si>
  <si>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</si>
  <si>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</si>
  <si>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</si>
  <si>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</si>
  <si>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</si>
  <si>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</si>
  <si>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</si>
  <si>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</si>
  <si>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</si>
  <si>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</si>
  <si>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</si>
  <si>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</si>
  <si>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</si>
  <si>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</si>
  <si>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</si>
  <si>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</si>
  <si>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</si>
  <si>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</si>
  <si>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</si>
  <si>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</si>
  <si>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</si>
  <si>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</si>
  <si>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</si>
  <si>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</si>
  <si>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</si>
  <si>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</si>
  <si>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</si>
  <si>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</si>
  <si>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</si>
  <si>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</si>
  <si>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</si>
  <si>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</si>
  <si>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</si>
  <si>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</si>
  <si>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</si>
  <si>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</si>
  <si>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</si>
  <si>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</si>
  <si>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</si>
  <si>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</si>
  <si>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</si>
  <si>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</si>
  <si>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</si>
  <si>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</si>
  <si>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</si>
  <si>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</si>
  <si>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</si>
  <si>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</si>
  <si>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</si>
  <si>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</si>
  <si>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</si>
  <si>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</si>
  <si>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</si>
  <si>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</si>
  <si>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</si>
  <si>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</si>
  <si>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</si>
  <si>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</si>
  <si>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</si>
  <si>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</si>
  <si>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</si>
  <si>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</si>
  <si>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</si>
  <si>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</si>
  <si>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</si>
  <si>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</si>
  <si>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</si>
  <si>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</si>
  <si>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</si>
  <si>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</si>
  <si>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</si>
  <si>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</si>
  <si>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</si>
  <si>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</si>
  <si>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</si>
  <si>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</si>
  <si>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</si>
  <si>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</si>
  <si>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</si>
  <si>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</si>
  <si>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</si>
  <si>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</si>
  <si>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</si>
  <si>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</si>
  <si>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</si>
  <si>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</si>
  <si>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</si>
  <si>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</si>
  <si>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</si>
  <si>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</si>
  <si>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</si>
  <si>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</si>
  <si>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</si>
  <si>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</si>
  <si>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</si>
  <si>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</si>
  <si>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</si>
  <si>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</si>
  <si>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</si>
  <si>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</si>
  <si>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</si>
  <si>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</si>
  <si>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</si>
  <si>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</si>
  <si>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</si>
  <si>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</si>
  <si>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</si>
  <si>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</si>
  <si>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</si>
  <si>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</si>
  <si>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</si>
  <si>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</si>
  <si>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</si>
  <si>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</si>
  <si>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</si>
  <si>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</si>
  <si>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</si>
  <si>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</si>
  <si>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</si>
  <si>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</si>
  <si>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</si>
  <si>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</si>
  <si>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</si>
  <si>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</si>
  <si>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</si>
  <si>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</si>
  <si>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</si>
  <si>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</si>
  <si>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</si>
  <si>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</si>
  <si>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</si>
  <si>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</si>
  <si>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</si>
  <si>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</si>
  <si>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</si>
  <si>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</si>
  <si>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</si>
  <si>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</si>
  <si>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</si>
  <si>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</si>
  <si>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</si>
  <si>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</si>
  <si>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</si>
  <si>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</si>
  <si>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</si>
  <si>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</si>
  <si>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</si>
  <si>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</si>
  <si>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</si>
  <si>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</si>
  <si>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</si>
  <si>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</si>
  <si>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</si>
  <si>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</si>
  <si>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</si>
  <si>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</si>
  <si>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</si>
  <si>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</si>
  <si>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</si>
  <si>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</si>
  <si>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</si>
  <si>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</si>
  <si>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</si>
  <si>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</si>
  <si>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</si>
  <si>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</si>
  <si>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</si>
  <si>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</si>
  <si>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</si>
  <si>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</si>
  <si>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</si>
  <si>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</si>
  <si>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</si>
  <si>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</si>
  <si>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</si>
  <si>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</si>
  <si>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</si>
  <si>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</si>
  <si>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</si>
  <si>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</si>
  <si>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</si>
  <si>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</si>
  <si>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</si>
  <si>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</si>
  <si>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</si>
  <si>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</si>
  <si>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</si>
  <si>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</si>
  <si>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</si>
  <si>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</si>
  <si>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</si>
  <si>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</si>
  <si>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</si>
  <si>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</si>
  <si>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</si>
  <si>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</si>
  <si>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</si>
  <si>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</si>
  <si>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</si>
  <si>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</si>
  <si>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</si>
  <si>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</si>
  <si>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</si>
  <si>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</si>
  <si>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</si>
  <si>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</si>
  <si>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</si>
  <si>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</si>
  <si>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</si>
  <si>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</si>
  <si>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</si>
  <si>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</si>
  <si>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</si>
  <si>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</si>
  <si>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</si>
  <si>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</si>
  <si>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</si>
  <si>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</si>
  <si>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</si>
  <si>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</si>
  <si>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</si>
  <si>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</si>
  <si>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</si>
  <si>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</si>
  <si>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</si>
  <si>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</si>
  <si>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</si>
  <si>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</si>
  <si>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</si>
  <si>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</si>
  <si>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</si>
  <si>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</si>
  <si>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</si>
  <si>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</si>
  <si>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</si>
  <si>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</si>
  <si>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</si>
  <si>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</si>
  <si>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</si>
  <si>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</si>
  <si>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</si>
  <si>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</si>
  <si>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</si>
  <si>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</si>
  <si>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</si>
  <si>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</si>
  <si>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</si>
  <si>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</si>
  <si>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</si>
  <si>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</si>
  <si>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</si>
  <si>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</si>
  <si>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</si>
  <si>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</si>
  <si>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</si>
  <si>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</si>
  <si>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</si>
  <si>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</si>
  <si>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</si>
  <si>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</si>
  <si>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</si>
  <si>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</si>
  <si>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</si>
  <si>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</si>
  <si>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</si>
  <si>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</si>
  <si>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</si>
  <si>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</si>
  <si>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</si>
  <si>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</si>
  <si>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</si>
  <si>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</si>
  <si>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</si>
  <si>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</si>
  <si>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</si>
  <si>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</si>
  <si>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</si>
  <si>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</si>
  <si>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</si>
  <si>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</si>
  <si>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</si>
  <si>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</si>
  <si>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</si>
  <si>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</si>
  <si>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</si>
  <si>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</si>
  <si>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</si>
  <si>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</si>
  <si>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</si>
  <si>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</si>
  <si>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</si>
  <si>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</si>
  <si>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</si>
  <si>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</si>
  <si>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</si>
  <si>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</si>
  <si>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</si>
  <si>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</si>
  <si>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</si>
  <si>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</si>
  <si>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</si>
  <si>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</si>
  <si>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</si>
  <si>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</si>
  <si>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</si>
  <si>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</si>
  <si>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</si>
  <si>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</si>
  <si>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</si>
  <si>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</si>
  <si>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</si>
  <si>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</si>
  <si>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</si>
  <si>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</si>
  <si>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</si>
  <si>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</si>
  <si>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</si>
  <si>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</si>
  <si>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</si>
  <si>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</si>
  <si>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</si>
  <si>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</si>
  <si>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</si>
  <si>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</si>
  <si>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</si>
  <si>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</si>
  <si>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</si>
  <si>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</si>
  <si>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</si>
  <si>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</si>
  <si>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</si>
  <si>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</si>
  <si>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</si>
  <si>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</si>
  <si>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</si>
  <si>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</si>
  <si>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</si>
  <si>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</si>
  <si>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</si>
  <si>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</si>
  <si>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</si>
  <si>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</si>
  <si>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</si>
  <si>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</si>
  <si>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</si>
  <si>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</si>
  <si>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</si>
  <si>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</si>
  <si>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</si>
  <si>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</si>
  <si>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</si>
  <si>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</si>
  <si>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</si>
  <si>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</si>
  <si>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</si>
  <si>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</si>
  <si>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</si>
  <si>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</si>
  <si>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</si>
  <si>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</si>
  <si>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</si>
  <si>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</si>
  <si>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</si>
  <si>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</si>
  <si>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</si>
  <si>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</si>
  <si>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</si>
  <si>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</si>
  <si>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</si>
  <si>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</si>
  <si>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</si>
  <si>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</si>
  <si>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</si>
  <si>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</si>
  <si>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</si>
  <si>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</si>
  <si>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</si>
  <si>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</si>
  <si>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</si>
  <si>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</si>
  <si>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</si>
  <si>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</si>
  <si>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</si>
  <si>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</si>
  <si>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</si>
  <si>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</si>
  <si>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</si>
  <si>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</si>
  <si>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</si>
  <si>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</si>
  <si>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</si>
  <si>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</si>
  <si>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</si>
  <si>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</si>
  <si>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</si>
  <si>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</si>
  <si>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</si>
  <si>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</si>
  <si>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</si>
  <si>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</si>
  <si>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</si>
  <si>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</si>
  <si>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</si>
  <si>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</si>
  <si>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</si>
  <si>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</si>
  <si>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</si>
  <si>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</si>
  <si>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</si>
  <si>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</si>
  <si>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</si>
  <si>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</si>
  <si>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</si>
  <si>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</si>
  <si>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</si>
  <si>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</si>
  <si>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</si>
  <si>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</si>
  <si>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</si>
  <si>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</si>
  <si>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</si>
  <si>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</si>
  <si>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</si>
  <si>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</si>
  <si>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</si>
  <si>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</si>
  <si>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</si>
  <si>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</si>
  <si>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</si>
  <si>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</si>
  <si>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</si>
  <si>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</si>
  <si>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</si>
  <si>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</si>
  <si>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</si>
  <si>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</si>
  <si>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</si>
  <si>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</si>
  <si>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</si>
  <si>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</si>
  <si>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</si>
  <si>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</si>
  <si>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</si>
  <si>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</si>
  <si>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</si>
  <si>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</si>
  <si>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</si>
  <si>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</si>
  <si>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</si>
  <si>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</si>
  <si>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</si>
  <si>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</si>
  <si>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</si>
  <si>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</si>
  <si>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</si>
  <si>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</si>
  <si>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</si>
  <si>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</si>
  <si>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</si>
  <si>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</si>
  <si>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</si>
  <si>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</si>
  <si>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</si>
  <si>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</si>
  <si>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</si>
  <si>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</si>
  <si>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</si>
  <si>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</si>
  <si>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</si>
  <si>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</si>
  <si>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</si>
  <si>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</si>
  <si>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</si>
  <si>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</si>
  <si>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</si>
  <si>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</si>
  <si>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</si>
  <si>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</si>
  <si>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</si>
  <si>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</si>
  <si>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</si>
  <si>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</si>
  <si>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</si>
  <si>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</si>
  <si>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</si>
  <si>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</si>
  <si>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</si>
  <si>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</si>
  <si>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</si>
  <si>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</si>
  <si>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</si>
  <si>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</si>
  <si>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</si>
  <si>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</si>
  <si>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</si>
  <si>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</si>
  <si>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</si>
  <si>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</si>
  <si>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</si>
  <si>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</si>
  <si>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</si>
  <si>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</si>
  <si>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</si>
  <si>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</si>
  <si>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</si>
  <si>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</si>
  <si>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</si>
  <si>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</si>
  <si>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</si>
  <si>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</si>
  <si>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</si>
  <si>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</si>
  <si>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</si>
  <si>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</si>
  <si>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</si>
  <si>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</si>
  <si>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</si>
  <si>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</si>
  <si>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</si>
  <si>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</si>
  <si>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</si>
  <si>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</si>
  <si>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</si>
  <si>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</si>
  <si>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</si>
  <si>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</si>
  <si>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</si>
  <si>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</si>
  <si>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</si>
  <si>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</si>
  <si>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</si>
  <si>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</si>
  <si>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</si>
  <si>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</si>
  <si>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</si>
  <si>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</si>
  <si>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</si>
  <si>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</si>
  <si>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</si>
  <si>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</si>
  <si>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</si>
  <si>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</si>
  <si>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</si>
  <si>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</si>
  <si>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</si>
  <si>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</si>
  <si>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</si>
  <si>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</si>
  <si>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</si>
  <si>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</si>
  <si>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</si>
  <si>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</si>
  <si>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</si>
  <si>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</si>
  <si>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</si>
  <si>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</si>
  <si>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</si>
  <si>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</si>
  <si>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</si>
  <si>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</si>
  <si>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</si>
  <si>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</si>
  <si>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</si>
  <si>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</si>
  <si>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</si>
  <si>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</si>
  <si>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</si>
  <si>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</si>
  <si>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</si>
  <si>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</si>
  <si>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</si>
  <si>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</si>
  <si>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</si>
  <si>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</si>
  <si>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</si>
  <si>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</si>
  <si>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</si>
  <si>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</si>
  <si>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</si>
  <si>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</si>
  <si>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</si>
  <si>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</si>
  <si>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</si>
  <si>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</si>
  <si>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</si>
  <si>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</si>
  <si>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</si>
  <si>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</si>
  <si>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</si>
  <si>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</si>
  <si>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</si>
  <si>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</si>
  <si>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</si>
  <si>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</si>
  <si>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</si>
  <si>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</si>
  <si>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</si>
  <si>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</si>
  <si>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</si>
  <si>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</si>
  <si>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</si>
  <si>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</si>
  <si>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</si>
  <si>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</si>
  <si>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</si>
  <si>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</si>
  <si>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</si>
  <si>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</si>
  <si>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</si>
  <si>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</si>
  <si>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</si>
  <si>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</si>
  <si>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</si>
  <si>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</si>
  <si>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</si>
  <si>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</si>
  <si>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</si>
  <si>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</si>
  <si>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</si>
  <si>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</si>
  <si>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</si>
  <si>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</si>
  <si>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</si>
  <si>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</si>
  <si>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</si>
  <si>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</si>
  <si>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</si>
  <si>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</si>
  <si>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</si>
  <si>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</si>
  <si>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</si>
  <si>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</si>
  <si>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</si>
  <si>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</si>
  <si>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</si>
  <si>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</si>
  <si>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</si>
  <si>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</si>
  <si>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</si>
  <si>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</si>
  <si>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</si>
  <si>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</si>
  <si>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</si>
  <si>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</si>
  <si>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</si>
  <si>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</si>
  <si>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</si>
  <si>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</si>
  <si>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</si>
  <si>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</si>
  <si>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</si>
  <si>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</si>
  <si>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</si>
  <si>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</si>
  <si>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</si>
  <si>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</si>
  <si>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</si>
  <si>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</si>
  <si>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</si>
  <si>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</si>
  <si>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</si>
  <si>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</si>
  <si>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</si>
  <si>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</si>
  <si>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</si>
  <si>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</si>
  <si>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</si>
  <si>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</si>
  <si>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</si>
  <si>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</si>
  <si>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</si>
  <si>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</si>
  <si>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</si>
  <si>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</si>
  <si>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</si>
  <si>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</si>
  <si>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</si>
  <si>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</si>
  <si>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</si>
  <si>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</si>
  <si>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</si>
  <si>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</si>
  <si>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</si>
  <si>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</si>
  <si>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</si>
  <si>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</si>
  <si>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</si>
  <si>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</si>
  <si>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</si>
  <si>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</si>
  <si>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</si>
  <si>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</si>
  <si>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</si>
  <si>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</si>
  <si>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</si>
  <si>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</si>
  <si>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</si>
  <si>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</si>
  <si>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</si>
  <si>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</si>
  <si>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</si>
  <si>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</si>
  <si>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</si>
  <si>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</si>
  <si>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</si>
  <si>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</si>
  <si>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</si>
  <si>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</si>
  <si>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</si>
  <si>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</si>
  <si>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</si>
  <si>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</si>
  <si>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</si>
  <si>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</si>
  <si>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</si>
  <si>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</si>
  <si>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</si>
  <si>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</si>
  <si>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</si>
  <si>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</si>
  <si>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</si>
  <si>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</si>
  <si>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</si>
  <si>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</si>
  <si>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</si>
  <si>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</si>
  <si>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</si>
  <si>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</si>
  <si>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</si>
  <si>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</si>
  <si>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</si>
  <si>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</si>
  <si>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</si>
  <si>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</si>
  <si>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</si>
  <si>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</si>
  <si>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</si>
  <si>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</si>
  <si>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</si>
  <si>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</si>
  <si>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</si>
  <si>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</si>
  <si>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</si>
  <si>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</si>
  <si>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</si>
  <si>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</si>
  <si>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</si>
  <si>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</si>
  <si>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</si>
  <si>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</si>
  <si>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</si>
  <si>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</si>
  <si>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</si>
  <si>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</si>
  <si>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</si>
  <si>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</si>
  <si>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</si>
  <si>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</si>
  <si>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</si>
  <si>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</si>
  <si>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</si>
  <si>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</si>
  <si>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</si>
  <si>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</si>
  <si>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</si>
  <si>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</si>
  <si>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</si>
  <si>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</si>
  <si>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</si>
  <si>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</si>
  <si>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</si>
  <si>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</si>
  <si>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</si>
  <si>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</si>
  <si>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</si>
  <si>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</si>
  <si>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</si>
  <si>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</si>
  <si>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</si>
  <si>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</si>
  <si>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</si>
  <si>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</si>
  <si>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</si>
  <si>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</si>
  <si>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</si>
  <si>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</si>
  <si>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</si>
  <si>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</si>
  <si>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</si>
  <si>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</si>
  <si>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</si>
  <si>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</si>
  <si>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</si>
  <si>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</si>
  <si>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</si>
  <si>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</si>
  <si>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</si>
  <si>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</si>
  <si>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</si>
  <si>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</si>
  <si>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</si>
  <si>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</si>
  <si>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</si>
  <si>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</si>
  <si>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</si>
  <si>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</si>
  <si>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</si>
  <si>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</si>
  <si>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</si>
  <si>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</si>
  <si>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</si>
  <si>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</si>
  <si>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</si>
  <si>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</si>
  <si>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</si>
  <si>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</si>
  <si>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</si>
  <si>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</si>
  <si>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</si>
  <si>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</si>
  <si>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</si>
  <si>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</si>
  <si>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</si>
  <si>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</si>
  <si>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</si>
  <si>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</si>
  <si>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</si>
  <si>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</si>
  <si>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</si>
  <si>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</si>
  <si>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</si>
  <si>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</si>
  <si>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</si>
  <si>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</si>
  <si>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</si>
  <si>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</si>
  <si>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</si>
  <si>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</si>
  <si>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</si>
  <si>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</si>
  <si>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</si>
  <si>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</si>
  <si>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</si>
  <si>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</si>
  <si>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</si>
  <si>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</si>
  <si>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</si>
  <si>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</si>
  <si>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</si>
  <si>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</si>
  <si>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</si>
  <si>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</si>
  <si>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</si>
  <si>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</si>
  <si>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</si>
  <si>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</si>
  <si>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</si>
  <si>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</si>
  <si>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</si>
  <si>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</si>
  <si>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</si>
  <si>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</si>
  <si>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</si>
  <si>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</si>
  <si>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</si>
  <si>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</si>
  <si>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</si>
  <si>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</si>
  <si>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</si>
  <si>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</si>
  <si>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</si>
  <si>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</si>
  <si>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</si>
  <si>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</si>
  <si>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</si>
  <si>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</si>
  <si>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</si>
  <si>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</si>
  <si>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</si>
  <si>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</si>
  <si>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</si>
  <si>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</si>
  <si>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</si>
  <si>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</si>
  <si>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</si>
  <si>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</si>
  <si>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</si>
  <si>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</si>
  <si>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</si>
  <si>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</si>
  <si>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</si>
  <si>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</si>
  <si>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</si>
  <si>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</si>
  <si>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</si>
  <si>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</si>
  <si>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</si>
  <si>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</si>
  <si>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</si>
  <si>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</si>
  <si>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</si>
  <si>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</si>
  <si>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</si>
  <si>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</si>
  <si>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</si>
  <si>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</si>
  <si>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</si>
  <si>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</si>
  <si>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</si>
  <si>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</si>
  <si>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</si>
  <si>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</si>
  <si>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</si>
  <si>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</si>
  <si>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</si>
  <si>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</si>
  <si>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</si>
  <si>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</si>
  <si>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</si>
  <si>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</si>
  <si>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</si>
  <si>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</si>
  <si>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</si>
  <si>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</si>
  <si>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</si>
  <si>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</si>
  <si>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</si>
  <si>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</si>
  <si>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</si>
  <si>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</si>
  <si>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</si>
  <si>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</si>
  <si>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</si>
  <si>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</si>
  <si>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</si>
  <si>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</si>
  <si>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</si>
  <si>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</si>
  <si>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</si>
  <si>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</si>
  <si>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</si>
  <si>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</si>
  <si>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</si>
  <si>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</si>
  <si>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</si>
  <si>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</si>
  <si>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</si>
  <si>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</si>
  <si>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</si>
  <si>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</si>
  <si>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</si>
  <si>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</si>
  <si>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</si>
  <si>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</si>
  <si>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</si>
  <si>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</si>
  <si>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</si>
  <si>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</si>
  <si>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</si>
  <si>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</si>
  <si>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</si>
  <si>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</si>
  <si>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</si>
  <si>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</si>
  <si>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</si>
  <si>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</si>
  <si>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</si>
  <si>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</si>
  <si>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</si>
  <si>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</si>
  <si>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</si>
  <si>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</si>
  <si>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</si>
  <si>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</si>
  <si>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</si>
  <si>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</si>
  <si>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</si>
  <si>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</si>
  <si>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</si>
  <si>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</si>
  <si>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</si>
  <si>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</si>
  <si>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</si>
  <si>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</si>
  <si>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</si>
  <si>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</si>
  <si>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</si>
  <si>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</si>
  <si>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</si>
  <si>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</si>
  <si>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</si>
  <si>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</si>
  <si>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</si>
  <si>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</si>
  <si>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</si>
  <si>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</si>
  <si>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</si>
  <si>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</si>
  <si>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</si>
  <si>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</si>
  <si>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</si>
  <si>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</si>
  <si>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</si>
  <si>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</si>
  <si>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</si>
  <si>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</si>
  <si>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</si>
  <si>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</si>
  <si>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</si>
  <si>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</si>
  <si>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</si>
  <si>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</si>
  <si>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</si>
  <si>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</si>
  <si>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</si>
  <si>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</si>
  <si>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</si>
  <si>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</si>
  <si>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</si>
  <si>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</si>
  <si>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</si>
  <si>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</si>
  <si>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</si>
  <si>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</si>
  <si>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</si>
  <si>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</si>
  <si>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</si>
  <si>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</si>
  <si>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</si>
  <si>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</si>
  <si>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</si>
  <si>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</si>
  <si>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</si>
  <si>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</si>
  <si>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</si>
  <si>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</si>
  <si>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</si>
  <si>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</si>
  <si>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</si>
  <si>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</si>
  <si>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</si>
  <si>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</si>
  <si>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</si>
  <si>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</si>
  <si>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</si>
  <si>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</si>
  <si>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</si>
  <si>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</si>
  <si>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</si>
  <si>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</si>
  <si>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</si>
  <si>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</si>
  <si>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</si>
  <si>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</si>
  <si>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</si>
  <si>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</si>
  <si>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</si>
  <si>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</si>
  <si>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</si>
  <si>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</si>
  <si>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</si>
  <si>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</si>
  <si>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</si>
  <si>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</si>
  <si>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</si>
  <si>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</si>
  <si>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</si>
  <si>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</si>
  <si>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</si>
  <si>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</si>
  <si>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</si>
  <si>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</si>
  <si>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</si>
  <si>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</si>
  <si>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</si>
  <si>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</si>
  <si>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</si>
  <si>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</si>
  <si>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</si>
  <si>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</si>
  <si>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</si>
  <si>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</si>
  <si>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</si>
  <si>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</si>
  <si>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</si>
  <si>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</si>
  <si>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</si>
  <si>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</si>
  <si>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</si>
  <si>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</si>
  <si>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</si>
  <si>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</si>
  <si>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</si>
  <si>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</si>
  <si>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</si>
  <si>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</si>
  <si>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</si>
  <si>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</si>
  <si>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</si>
  <si>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</si>
  <si>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</si>
  <si>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</si>
  <si>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</si>
  <si>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</si>
  <si>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</si>
  <si>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</si>
  <si>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</si>
  <si>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</si>
  <si>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</si>
  <si>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</si>
  <si>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</si>
  <si>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</si>
  <si>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</si>
  <si>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</si>
  <si>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</si>
  <si>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</si>
  <si>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</si>
  <si>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</si>
  <si>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</si>
  <si>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</si>
  <si>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</si>
  <si>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</si>
  <si>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</si>
  <si>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</si>
  <si>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</si>
  <si>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</si>
  <si>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</si>
  <si>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</si>
  <si>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</si>
  <si>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</si>
  <si>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</si>
  <si>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</si>
  <si>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</si>
  <si>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</si>
  <si>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</si>
  <si>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</si>
  <si>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</si>
  <si>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</si>
  <si>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</si>
  <si>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</si>
  <si>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</si>
  <si>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</si>
  <si>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</si>
  <si>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</si>
  <si>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</si>
  <si>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</si>
  <si>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</si>
  <si>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</si>
  <si>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</si>
  <si>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</si>
  <si>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</si>
  <si>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</si>
  <si>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</si>
  <si>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</si>
  <si>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</si>
  <si>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</si>
  <si>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</si>
  <si>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</si>
  <si>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</si>
  <si>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</si>
  <si>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</si>
  <si>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</si>
  <si>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</si>
  <si>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</si>
  <si>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</si>
  <si>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</si>
  <si>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</si>
  <si>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</si>
  <si>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</si>
  <si>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</si>
  <si>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</si>
  <si>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</si>
  <si>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</si>
  <si>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</si>
  <si>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</si>
  <si>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</si>
  <si>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</si>
  <si>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</si>
  <si>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</si>
  <si>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</si>
  <si>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</si>
  <si>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</si>
  <si>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</si>
  <si>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</si>
  <si>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</si>
  <si>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</si>
  <si>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</si>
  <si>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</si>
  <si>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</si>
  <si>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</si>
  <si>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</si>
  <si>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</si>
  <si>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</si>
  <si>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</si>
  <si>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</si>
  <si>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</si>
  <si>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</si>
  <si>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</si>
  <si>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</si>
  <si>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</si>
  <si>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</si>
  <si>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</si>
  <si>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</si>
  <si>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</si>
  <si>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</si>
  <si>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</si>
  <si>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</si>
  <si>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</si>
  <si>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</si>
  <si>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</si>
  <si>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</si>
  <si>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</si>
  <si>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</si>
  <si>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</si>
  <si>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</si>
  <si>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</si>
  <si>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</si>
  <si>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</si>
  <si>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</si>
  <si>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</si>
  <si>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</si>
  <si>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</si>
  <si>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</si>
  <si>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</si>
  <si>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</si>
  <si>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</si>
  <si>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</si>
  <si>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</si>
  <si>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</si>
  <si>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</si>
  <si>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</si>
  <si>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</si>
  <si>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</si>
  <si>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</si>
  <si>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</si>
  <si>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</si>
  <si>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</si>
  <si>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</si>
  <si>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</si>
  <si>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</si>
  <si>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</si>
  <si>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</si>
  <si>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</si>
  <si>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</si>
  <si>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</si>
  <si>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</si>
  <si>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</si>
  <si>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</si>
  <si>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</si>
  <si>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</si>
  <si>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</si>
  <si>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</si>
  <si>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</si>
  <si>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</si>
  <si>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</si>
  <si>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</si>
  <si>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</si>
  <si>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</si>
  <si>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</si>
  <si>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</si>
  <si>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</si>
  <si>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</si>
  <si>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</si>
  <si>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</si>
  <si>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</si>
  <si>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</si>
  <si>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</si>
  <si>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</si>
  <si>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</si>
  <si>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</si>
  <si>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</si>
  <si>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</si>
  <si>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</si>
  <si>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</si>
  <si>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</si>
  <si>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</si>
  <si>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</si>
  <si>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</si>
  <si>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</si>
  <si>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</si>
  <si>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</si>
  <si>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</si>
  <si>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</si>
  <si>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</si>
  <si>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</si>
  <si>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</si>
  <si>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</si>
  <si>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</si>
  <si>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</si>
  <si>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</si>
  <si>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</si>
  <si>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</si>
  <si>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</si>
  <si>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</si>
  <si>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</si>
  <si>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</si>
  <si>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</si>
  <si>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</si>
  <si>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</si>
  <si>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</si>
  <si>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</si>
  <si>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</si>
  <si>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</si>
  <si>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</si>
  <si>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</si>
  <si>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</si>
  <si>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</si>
  <si>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</si>
  <si>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</si>
  <si>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</si>
  <si>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</si>
  <si>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</si>
  <si>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</si>
  <si>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</si>
  <si>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</si>
  <si>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</si>
  <si>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</si>
  <si>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</si>
  <si>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</si>
  <si>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</si>
  <si>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</si>
  <si>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</si>
  <si>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</si>
  <si>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</si>
  <si>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</si>
  <si>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</si>
  <si>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</si>
  <si>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</si>
  <si>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</si>
  <si>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</si>
  <si>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</si>
  <si>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</si>
  <si>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</si>
  <si>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</si>
  <si>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</si>
  <si>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</si>
  <si>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</si>
  <si>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</si>
  <si>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</si>
  <si>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</si>
  <si>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</si>
  <si>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</si>
  <si>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</si>
  <si>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</si>
  <si>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</si>
  <si>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</si>
  <si>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</si>
  <si>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</si>
  <si>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</si>
  <si>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</si>
  <si>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</si>
  <si>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</si>
  <si>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</si>
  <si>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</si>
  <si>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</si>
  <si>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</si>
  <si>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</si>
  <si>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</si>
  <si>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</si>
  <si>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</si>
  <si>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</si>
  <si>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</si>
  <si>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</si>
  <si>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</si>
  <si>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</si>
  <si>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</si>
  <si>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</si>
  <si>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</si>
  <si>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</si>
  <si>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</si>
  <si>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</si>
  <si>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</si>
  <si>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</si>
  <si>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</si>
  <si>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</si>
  <si>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</si>
  <si>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</si>
  <si>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</si>
  <si>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</si>
  <si>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</si>
  <si>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</si>
  <si>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</si>
  <si>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</si>
  <si>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</si>
  <si>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</si>
  <si>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</si>
  <si>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</si>
  <si>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</si>
  <si>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</si>
  <si>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</si>
  <si>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</si>
  <si>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</si>
  <si>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</si>
  <si>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</si>
  <si>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</si>
  <si>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</si>
  <si>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</si>
  <si>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</si>
  <si>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</si>
  <si>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</si>
  <si>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</si>
  <si>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</si>
  <si>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</si>
  <si>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</si>
  <si>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</si>
  <si>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</si>
  <si>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</si>
  <si>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</si>
  <si>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</si>
  <si>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</si>
  <si>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</si>
  <si>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</si>
  <si>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</si>
  <si>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</si>
  <si>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</si>
  <si>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</si>
  <si>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</si>
  <si>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</si>
  <si>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</si>
  <si>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</si>
  <si>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</si>
  <si>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</si>
  <si>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</si>
  <si>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</si>
  <si>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</si>
  <si>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</si>
  <si>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</si>
  <si>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</si>
  <si>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</si>
  <si>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</si>
  <si>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</si>
  <si>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</si>
  <si>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</si>
  <si>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</si>
  <si>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</si>
  <si>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</si>
  <si>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</si>
  <si>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</si>
  <si>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</si>
  <si>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</si>
  <si>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</si>
  <si>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</si>
  <si>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</si>
  <si>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</si>
  <si>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</si>
  <si>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</si>
  <si>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</si>
  <si>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</si>
  <si>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</si>
  <si>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</si>
  <si>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</si>
  <si>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</si>
  <si>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</si>
  <si>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</si>
  <si>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</si>
  <si>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</si>
  <si>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</si>
  <si>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</si>
  <si>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</si>
  <si>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</si>
  <si>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</si>
  <si>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</si>
  <si>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</si>
  <si>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</si>
  <si>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</si>
  <si>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</si>
  <si>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</si>
  <si>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</si>
  <si>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</si>
  <si>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</si>
  <si>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</si>
  <si>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</si>
  <si>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</si>
  <si>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</si>
  <si>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</si>
  <si>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</si>
  <si>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</si>
  <si>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</si>
  <si>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</si>
  <si>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</si>
  <si>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</si>
  <si>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</si>
  <si>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</si>
  <si>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</si>
  <si>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</si>
  <si>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</si>
  <si>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</si>
  <si>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</si>
  <si>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</si>
  <si>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</si>
  <si>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</si>
  <si>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</si>
  <si>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</si>
  <si>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</si>
  <si>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</si>
  <si>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</si>
  <si>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</si>
  <si>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</si>
  <si>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</si>
  <si>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</si>
  <si>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</si>
  <si>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</si>
  <si>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</si>
  <si>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</si>
  <si>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</si>
  <si>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</si>
  <si>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</si>
  <si>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</si>
  <si>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</si>
  <si>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</si>
  <si>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</si>
  <si>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</si>
  <si>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</si>
  <si>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</si>
  <si>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</si>
  <si>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</si>
  <si>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</si>
  <si>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</si>
  <si>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</si>
  <si>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</si>
  <si>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</si>
  <si>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</si>
  <si>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</si>
  <si>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</si>
  <si>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</si>
  <si>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</si>
  <si>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</si>
  <si>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</si>
  <si>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</si>
  <si>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</si>
  <si>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</si>
  <si>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</si>
  <si>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</si>
  <si>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</si>
  <si>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</si>
  <si>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</si>
  <si>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</si>
  <si>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</si>
  <si>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</si>
  <si>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</si>
  <si>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</si>
  <si>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</si>
  <si>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</si>
  <si>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</si>
  <si>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</si>
  <si>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</si>
  <si>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</si>
  <si>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</si>
  <si>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</si>
  <si>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</si>
  <si>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</si>
  <si>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</si>
  <si>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</si>
  <si>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</si>
  <si>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</si>
  <si>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</si>
  <si>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</si>
  <si>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</si>
  <si>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</si>
  <si>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</si>
  <si>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</si>
  <si>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</si>
  <si>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</si>
  <si>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</si>
  <si>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</si>
  <si>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</si>
  <si>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</si>
  <si>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</si>
  <si>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</si>
  <si>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</si>
  <si>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</si>
  <si>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</si>
  <si>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</si>
  <si>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</si>
  <si>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</si>
  <si>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</si>
  <si>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</si>
  <si>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</si>
  <si>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</si>
  <si>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</si>
  <si>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</si>
  <si>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</si>
  <si>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</si>
  <si>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</si>
  <si>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</si>
  <si>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</si>
  <si>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</si>
  <si>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</si>
  <si>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</si>
  <si>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</si>
  <si>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</si>
  <si>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</si>
  <si>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</si>
  <si>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</si>
  <si>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</si>
  <si>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</si>
  <si>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</si>
  <si>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</si>
  <si>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</si>
  <si>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</si>
  <si>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</si>
  <si>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</si>
  <si>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</si>
  <si>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</si>
  <si>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</si>
  <si>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</si>
  <si>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</si>
  <si>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</si>
  <si>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</si>
  <si>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</si>
  <si>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</si>
  <si>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</si>
  <si>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</si>
  <si>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</si>
  <si>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</si>
  <si>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</si>
  <si>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</si>
  <si>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</si>
  <si>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</si>
  <si>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</si>
  <si>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</si>
  <si>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</si>
  <si>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</si>
  <si>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</si>
  <si>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</si>
  <si>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</si>
  <si>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</si>
  <si>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</si>
  <si>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</si>
  <si>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</si>
  <si>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</si>
  <si>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</si>
  <si>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</si>
  <si>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</si>
  <si>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</si>
  <si>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</si>
  <si>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</si>
  <si>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</si>
  <si>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</si>
  <si>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</si>
  <si>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</si>
  <si>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</si>
  <si>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</si>
  <si>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</si>
  <si>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</si>
  <si>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</si>
  <si>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</si>
  <si>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</si>
  <si>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</si>
  <si>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</si>
  <si>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</si>
  <si>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</si>
  <si>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</si>
  <si>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</si>
  <si>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</si>
  <si>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</si>
  <si>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</si>
  <si>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</si>
  <si>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</si>
  <si>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</si>
  <si>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</si>
  <si>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</si>
  <si>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</si>
  <si>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</si>
  <si>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</si>
  <si>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</si>
  <si>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</si>
  <si>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</si>
  <si>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</si>
  <si>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</si>
  <si>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</si>
  <si>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</si>
  <si>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</si>
  <si>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</si>
  <si>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</si>
  <si>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</si>
  <si>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</si>
  <si>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</si>
  <si>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</si>
  <si>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</si>
  <si>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</si>
  <si>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</si>
  <si>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</si>
  <si>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</si>
  <si>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</si>
  <si>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</si>
  <si>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</si>
  <si>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</si>
  <si>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</si>
  <si>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</si>
  <si>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</si>
  <si>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</si>
  <si>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</si>
  <si>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</si>
  <si>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</si>
  <si>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</si>
  <si>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</si>
  <si>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</si>
  <si>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</si>
  <si>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</si>
  <si>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</si>
  <si>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</si>
  <si>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</si>
  <si>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</si>
  <si>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</si>
  <si>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</si>
  <si>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</si>
  <si>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</si>
  <si>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</si>
  <si>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</si>
  <si>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</si>
  <si>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</si>
  <si>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</si>
  <si>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</si>
  <si>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</si>
  <si>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</si>
  <si>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</si>
  <si>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</si>
  <si>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</si>
  <si>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</si>
  <si>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</si>
  <si>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</si>
  <si>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</si>
  <si>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</si>
  <si>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</si>
  <si>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</si>
  <si>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</si>
  <si>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</si>
  <si>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</si>
  <si>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</si>
  <si>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</si>
  <si>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</si>
  <si>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</si>
  <si>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</si>
  <si>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</si>
  <si>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</si>
  <si>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</si>
  <si>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</si>
  <si>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</si>
  <si>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</si>
  <si>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</si>
  <si>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</si>
  <si>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</si>
  <si>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</si>
  <si>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</si>
  <si>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</si>
  <si>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</si>
  <si>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</si>
  <si>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</si>
  <si>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</si>
  <si>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</si>
  <si>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</si>
  <si>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</si>
  <si>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</si>
  <si>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</si>
  <si>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</si>
  <si>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</si>
  <si>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</si>
  <si>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</si>
  <si>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</si>
  <si>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</si>
  <si>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</si>
  <si>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</si>
  <si>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</si>
  <si>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</si>
  <si>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</si>
  <si>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</si>
  <si>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</si>
  <si>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</si>
  <si>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</si>
  <si>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</si>
  <si>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</si>
  <si>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</si>
  <si>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</si>
  <si>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</si>
  <si>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</si>
  <si>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</si>
  <si>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</si>
  <si>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</si>
  <si>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</si>
  <si>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</si>
  <si>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</si>
  <si>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</si>
  <si>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</si>
  <si>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</si>
  <si>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</si>
  <si>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</si>
  <si>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</si>
  <si>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</si>
  <si>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</si>
  <si>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</si>
  <si>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</si>
  <si>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</si>
  <si>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</si>
  <si>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</si>
  <si>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</si>
  <si>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</si>
  <si>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</si>
  <si>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</si>
  <si>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</si>
  <si>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</si>
  <si>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</si>
  <si>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</si>
  <si>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</si>
  <si>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</si>
  <si>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</si>
  <si>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</si>
  <si>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</si>
  <si>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</si>
  <si>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</si>
  <si>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</si>
  <si>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</si>
  <si>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</si>
  <si>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</si>
  <si>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</si>
  <si>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</si>
  <si>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</si>
  <si>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</si>
  <si>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</si>
  <si>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</si>
  <si>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</si>
  <si>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</si>
  <si>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</si>
  <si>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</si>
  <si>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</si>
  <si>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</si>
  <si>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</si>
  <si>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</si>
  <si>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</si>
  <si>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</si>
  <si>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</si>
  <si>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</si>
  <si>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</si>
  <si>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</si>
  <si>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</si>
  <si>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</si>
  <si>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</si>
  <si>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</si>
  <si>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</si>
  <si>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</si>
  <si>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</si>
  <si>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</si>
  <si>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</si>
  <si>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</si>
  <si>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</si>
  <si>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</si>
  <si>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</si>
  <si>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</si>
  <si>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</si>
  <si>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</si>
  <si>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</si>
  <si>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</si>
  <si>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</si>
  <si>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</si>
  <si>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</si>
  <si>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</si>
  <si>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</si>
  <si>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</si>
  <si>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</si>
  <si>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</si>
  <si>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</si>
  <si>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</si>
  <si>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</si>
  <si>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</si>
  <si>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</si>
  <si>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</si>
  <si>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</si>
  <si>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</si>
  <si>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</si>
  <si>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</si>
  <si>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</si>
  <si>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</si>
  <si>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</si>
  <si>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</si>
  <si>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</si>
  <si>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</si>
  <si>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</si>
  <si>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</si>
  <si>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</si>
  <si>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</si>
  <si>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</si>
  <si>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</si>
  <si>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</si>
  <si>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</si>
  <si>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</si>
  <si>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</si>
  <si>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</si>
  <si>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</si>
  <si>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</si>
  <si>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</si>
  <si>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</si>
  <si>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</si>
  <si>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</si>
  <si>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</si>
  <si>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</si>
  <si>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</si>
  <si>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</si>
  <si>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</si>
  <si>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</si>
  <si>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</si>
  <si>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</si>
  <si>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</si>
  <si>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</si>
  <si>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</si>
  <si>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</si>
  <si>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</si>
  <si>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</si>
  <si>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</si>
  <si>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</si>
  <si>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</si>
  <si>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</si>
  <si>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</si>
  <si>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</si>
  <si>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</si>
  <si>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</si>
  <si>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</si>
  <si>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</si>
  <si>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</si>
  <si>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</si>
  <si>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</si>
  <si>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</si>
  <si>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</si>
  <si>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</si>
  <si>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</si>
  <si>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</si>
  <si>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</si>
  <si>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</si>
  <si>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</si>
  <si>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</si>
  <si>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</si>
  <si>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</si>
  <si>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</si>
  <si>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</si>
  <si>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</si>
  <si>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</si>
  <si>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</si>
  <si>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</si>
  <si>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</si>
  <si>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</si>
  <si>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</si>
  <si>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</si>
  <si>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</si>
  <si>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</si>
  <si>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</si>
  <si>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</si>
  <si>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</si>
  <si>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</si>
  <si>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</si>
  <si>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</si>
  <si>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</si>
  <si>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</si>
  <si>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</si>
  <si>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</si>
  <si>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</si>
  <si>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</si>
  <si>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</si>
  <si>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</si>
  <si>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</si>
  <si>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</si>
  <si>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</si>
  <si>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</si>
  <si>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</si>
  <si>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</si>
  <si>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</si>
  <si>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</si>
  <si>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</si>
  <si>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</si>
  <si>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</si>
  <si>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</si>
  <si>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</si>
  <si>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</si>
  <si>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</si>
  <si>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</si>
  <si>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</si>
  <si>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</si>
  <si>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</si>
  <si>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</si>
  <si>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</si>
  <si>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</si>
  <si>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</si>
  <si>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</si>
  <si>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</si>
  <si>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</si>
  <si>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</si>
  <si>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</si>
  <si>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</si>
  <si>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</si>
  <si>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</si>
  <si>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</si>
  <si>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</si>
  <si>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</si>
  <si>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</si>
  <si>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</si>
  <si>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</si>
  <si>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</si>
  <si>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</si>
  <si>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</si>
  <si>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</si>
  <si>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</si>
  <si>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</si>
  <si>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</si>
  <si>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</si>
  <si>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</si>
  <si>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</si>
  <si>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</si>
  <si>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</si>
  <si>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</si>
  <si>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</si>
  <si>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</si>
  <si>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</si>
  <si>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</si>
  <si>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</si>
  <si>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</si>
  <si>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</si>
  <si>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</si>
  <si>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</si>
  <si>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</si>
  <si>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</si>
  <si>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</si>
  <si>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</si>
  <si>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</si>
  <si>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</si>
  <si>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</si>
  <si>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</si>
  <si>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</si>
  <si>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</si>
  <si>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</si>
  <si>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</si>
  <si>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</si>
  <si>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</si>
  <si>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</si>
  <si>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</si>
  <si>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</si>
  <si>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</si>
  <si>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</si>
  <si>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</si>
  <si>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</si>
  <si>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</si>
  <si>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</si>
  <si>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</si>
  <si>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</si>
  <si>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</si>
  <si>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</si>
  <si>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</si>
  <si>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</si>
  <si>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</si>
  <si>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</si>
  <si>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</si>
  <si>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</si>
  <si>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</si>
  <si>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</si>
  <si>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</si>
  <si>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</si>
  <si>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</si>
  <si>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</si>
  <si>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</si>
  <si>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</si>
  <si>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</si>
  <si>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</si>
  <si>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</si>
  <si>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</si>
  <si>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</si>
  <si>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</si>
  <si>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</si>
  <si>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</si>
  <si>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</si>
  <si>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</si>
  <si>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</si>
  <si>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</si>
  <si>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</si>
  <si>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</si>
  <si>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</si>
  <si>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</si>
  <si>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</si>
  <si>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</si>
  <si>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</si>
  <si>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</si>
  <si>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</si>
  <si>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</si>
  <si>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</si>
  <si>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</si>
  <si>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</si>
  <si>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</si>
  <si>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</si>
  <si>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</si>
  <si>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</si>
  <si>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</si>
  <si>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</si>
  <si>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</si>
  <si>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</si>
  <si>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</si>
  <si>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</si>
  <si>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</si>
  <si>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</si>
  <si>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</si>
  <si>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</si>
  <si>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</si>
  <si>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</si>
  <si>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</si>
  <si>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</si>
  <si>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</si>
  <si>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</si>
  <si>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</si>
  <si>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</si>
  <si>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</si>
  <si>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</si>
  <si>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</si>
  <si>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</si>
  <si>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</si>
  <si>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</si>
  <si>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</si>
  <si>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</si>
  <si>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</si>
  <si>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</si>
  <si>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</si>
  <si>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</si>
  <si>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</si>
  <si>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</si>
  <si>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</si>
  <si>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</si>
  <si>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</si>
  <si>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</si>
  <si>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</si>
  <si>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</si>
  <si>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</si>
  <si>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</si>
  <si>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</si>
  <si>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</si>
  <si>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</si>
  <si>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</si>
  <si>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</si>
  <si>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</si>
  <si>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</si>
  <si>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</si>
  <si>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</si>
  <si>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</si>
  <si>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</si>
  <si>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</si>
  <si>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</si>
  <si>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</si>
  <si>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</si>
  <si>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</si>
  <si>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</si>
  <si>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</si>
  <si>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</si>
  <si>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</si>
  <si>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</si>
  <si>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</si>
  <si>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</si>
  <si>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</si>
  <si>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</si>
  <si>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</si>
  <si>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</si>
  <si>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</si>
  <si>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</si>
  <si>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</si>
  <si>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</si>
  <si>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</si>
  <si>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</si>
  <si>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</si>
  <si>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</si>
  <si>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</si>
  <si>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</si>
  <si>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</si>
  <si>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</si>
  <si>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</si>
  <si>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</si>
  <si>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</si>
  <si>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</si>
  <si>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</si>
  <si>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</si>
  <si>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</si>
  <si>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</si>
  <si>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</si>
  <si>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</si>
  <si>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</si>
  <si>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</si>
  <si>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</si>
  <si>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</si>
  <si>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</si>
  <si>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</si>
  <si>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</si>
  <si>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</si>
  <si>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</si>
  <si>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</si>
  <si>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</si>
  <si>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</si>
  <si>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</si>
  <si>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</si>
  <si>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</si>
  <si>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</si>
  <si>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</si>
  <si>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</si>
  <si>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</si>
  <si>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</si>
  <si>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</si>
  <si>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</si>
  <si>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</si>
  <si>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</si>
  <si>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</si>
  <si>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</si>
  <si>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</si>
  <si>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</si>
  <si>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</si>
  <si>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</si>
  <si>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</si>
  <si>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</si>
  <si>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</si>
  <si>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</si>
  <si>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</si>
  <si>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</si>
  <si>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</si>
  <si>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</si>
  <si>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</si>
  <si>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</si>
  <si>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</si>
  <si>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</si>
  <si>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</si>
  <si>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</si>
  <si>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</si>
  <si>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</si>
  <si>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</si>
  <si>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</si>
  <si>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</si>
  <si>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</si>
  <si>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</si>
  <si>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</si>
  <si>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</si>
  <si>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</si>
  <si>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</si>
  <si>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</si>
  <si>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</si>
  <si>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</si>
  <si>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</si>
  <si>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</si>
  <si>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</si>
  <si>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</si>
  <si>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</si>
  <si>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</si>
  <si>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</si>
  <si>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</si>
  <si>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</si>
  <si>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</si>
  <si>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</si>
  <si>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</si>
  <si>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</si>
  <si>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</si>
  <si>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</si>
  <si>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</si>
  <si>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</si>
  <si>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</si>
  <si>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</si>
  <si>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</si>
  <si>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</si>
  <si>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</si>
  <si>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</si>
  <si>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</si>
  <si>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</si>
  <si>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</si>
  <si>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</si>
  <si>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</si>
  <si>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</si>
  <si>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</si>
  <si>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</si>
  <si>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</si>
  <si>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</si>
  <si>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</si>
  <si>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</si>
  <si>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</si>
  <si>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</si>
  <si>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</si>
  <si>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</si>
  <si>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</si>
  <si>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</si>
  <si>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</si>
  <si>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</si>
  <si>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</si>
  <si>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</si>
  <si>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</si>
  <si>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</si>
  <si>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</si>
  <si>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</si>
  <si>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</si>
  <si>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</si>
  <si>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</si>
  <si>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</si>
  <si>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</si>
  <si>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</si>
  <si>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</si>
  <si>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</si>
  <si>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</si>
  <si>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</si>
  <si>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</si>
  <si>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</si>
  <si>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</si>
  <si>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</si>
  <si>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</si>
  <si>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</si>
  <si>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</si>
  <si>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</si>
  <si>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</si>
  <si>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</si>
  <si>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</si>
  <si>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</si>
  <si>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</si>
  <si>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</si>
  <si>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</si>
  <si>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</si>
  <si>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</si>
  <si>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</si>
  <si>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</si>
  <si>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</si>
  <si>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</si>
  <si>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</si>
  <si>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</si>
  <si>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</si>
  <si>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</si>
  <si>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</si>
  <si>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</si>
  <si>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</si>
  <si>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</si>
  <si>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</si>
  <si>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</si>
  <si>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</si>
  <si>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</si>
  <si>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</si>
  <si>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</si>
  <si>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</si>
  <si>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</si>
  <si>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</si>
  <si>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</si>
  <si>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</si>
  <si>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</si>
  <si>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</si>
  <si>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</si>
  <si>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</si>
  <si>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</si>
  <si>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</si>
  <si>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</si>
  <si>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</si>
  <si>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</si>
  <si>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</si>
  <si>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</si>
  <si>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</si>
  <si>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</si>
  <si>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</si>
  <si>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</si>
  <si>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</si>
  <si>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</si>
  <si>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</si>
  <si>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</si>
  <si>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</si>
  <si>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</si>
  <si>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</si>
  <si>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</si>
  <si>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</si>
  <si>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</si>
  <si>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</si>
  <si>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</si>
  <si>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</si>
  <si>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</si>
  <si>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</si>
  <si>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</si>
  <si>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</si>
  <si>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</si>
  <si>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</si>
  <si>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</si>
  <si>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</si>
  <si>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</si>
  <si>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</si>
  <si>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</si>
  <si>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</si>
  <si>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</si>
  <si>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</si>
  <si>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</si>
  <si>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</si>
  <si>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</si>
  <si>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</si>
  <si>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</si>
  <si>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</si>
  <si>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</si>
  <si>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</si>
  <si>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</si>
  <si>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</si>
  <si>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</si>
  <si>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</si>
  <si>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</si>
  <si>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</si>
  <si>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</si>
  <si>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</si>
  <si>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</si>
  <si>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</si>
  <si>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</si>
  <si>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</si>
  <si>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</si>
  <si>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</si>
  <si>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</si>
  <si>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</si>
  <si>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</si>
  <si>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</si>
  <si>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</si>
  <si>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</si>
  <si>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</si>
  <si>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</si>
  <si>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</si>
  <si>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</si>
  <si>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</si>
  <si>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</si>
  <si>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</si>
  <si>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</si>
  <si>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</si>
  <si>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</si>
  <si>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</si>
  <si>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</si>
  <si>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</si>
  <si>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</si>
  <si>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</si>
  <si>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</si>
  <si>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</si>
  <si>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</si>
  <si>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</si>
  <si>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</si>
  <si>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</si>
  <si>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</si>
  <si>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</si>
  <si>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</si>
  <si>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</si>
  <si>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</si>
  <si>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</si>
  <si>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</si>
  <si>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</si>
  <si>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</si>
  <si>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</si>
  <si>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</si>
  <si>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</si>
  <si>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</si>
  <si>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</si>
  <si>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</si>
  <si>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</si>
  <si>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</si>
  <si>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</si>
  <si>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</si>
  <si>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</si>
  <si>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</si>
  <si>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</si>
  <si>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</si>
  <si>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</si>
  <si>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</si>
  <si>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</si>
  <si>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</si>
  <si>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</si>
  <si>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</si>
  <si>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</si>
  <si>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</si>
  <si>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</si>
  <si>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</si>
  <si>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</si>
  <si>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</si>
  <si>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</si>
  <si>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</si>
  <si>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</si>
  <si>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</si>
  <si>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</si>
  <si>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</si>
  <si>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</si>
  <si>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</si>
  <si>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</si>
  <si>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</si>
  <si>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</si>
  <si>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</si>
  <si>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</si>
  <si>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</si>
  <si>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</si>
  <si>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</si>
  <si>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</si>
  <si>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</si>
  <si>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</si>
  <si>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</si>
  <si>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</si>
  <si>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</si>
  <si>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</si>
  <si>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</si>
  <si>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</si>
  <si>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</si>
  <si>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</si>
  <si>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</si>
  <si>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</si>
  <si>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</si>
  <si>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</si>
  <si>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</si>
  <si>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</si>
  <si>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</si>
  <si>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</si>
  <si>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</si>
  <si>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</si>
  <si>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</si>
  <si>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</si>
  <si>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</si>
  <si>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</si>
  <si>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</si>
  <si>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</si>
  <si>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</si>
  <si>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</si>
  <si>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</si>
  <si>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</si>
  <si>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</si>
  <si>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</si>
  <si>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</si>
  <si>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</si>
  <si>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</si>
  <si>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</si>
  <si>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</si>
  <si>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</si>
  <si>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</si>
  <si>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</si>
  <si>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</si>
  <si>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</si>
  <si>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</si>
  <si>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</si>
  <si>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</si>
  <si>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</si>
  <si>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</si>
  <si>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</si>
  <si>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</si>
  <si>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</si>
  <si>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</si>
  <si>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</si>
  <si>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</si>
  <si>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</si>
  <si>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</si>
  <si>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</si>
  <si>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</si>
  <si>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</si>
  <si>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</si>
  <si>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</si>
  <si>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</si>
  <si>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</si>
  <si>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</si>
  <si>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</si>
  <si>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</si>
  <si>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</si>
  <si>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</si>
  <si>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</si>
  <si>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</si>
  <si>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</si>
  <si>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</si>
  <si>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</si>
  <si>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</si>
  <si>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</si>
  <si>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</si>
  <si>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</si>
  <si>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</si>
  <si>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</si>
  <si>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</si>
  <si>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</si>
  <si>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</si>
  <si>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</si>
  <si>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</si>
  <si>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</si>
  <si>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</si>
  <si>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</si>
  <si>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</si>
  <si>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</si>
  <si>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</si>
  <si>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</si>
  <si>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</si>
  <si>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</si>
  <si>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</si>
  <si>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</si>
  <si>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</si>
  <si>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</si>
  <si>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</si>
  <si>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</si>
  <si>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</si>
  <si>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</si>
  <si>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</si>
  <si>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</si>
  <si>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</si>
  <si>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</si>
  <si>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</si>
  <si>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</si>
  <si>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</si>
  <si>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</si>
  <si>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</si>
  <si>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</si>
  <si>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</si>
  <si>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</si>
  <si>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</si>
  <si>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</si>
  <si>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</si>
  <si>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</si>
  <si>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</si>
  <si>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</si>
  <si>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</si>
  <si>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</si>
  <si>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</si>
  <si>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</si>
  <si>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</si>
  <si>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</si>
  <si>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</si>
  <si>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</si>
  <si>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</si>
  <si>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</si>
  <si>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</si>
  <si>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</si>
  <si>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</si>
  <si>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</si>
  <si>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</si>
  <si>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</si>
  <si>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</si>
  <si>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</si>
  <si>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</si>
  <si>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</si>
  <si>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</si>
  <si>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</si>
  <si>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</si>
  <si>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</si>
  <si>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</si>
  <si>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</si>
  <si>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</si>
  <si>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</si>
  <si>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</si>
  <si>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</si>
  <si>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</si>
  <si>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</si>
  <si>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</si>
  <si>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</si>
  <si>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</si>
  <si>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</si>
  <si>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</si>
  <si>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</si>
  <si>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</si>
  <si>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</si>
  <si>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</si>
  <si>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</si>
  <si>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</si>
  <si>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</si>
  <si>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</si>
  <si>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</si>
  <si>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</si>
  <si>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</si>
  <si>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</si>
  <si>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</si>
  <si>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</si>
  <si>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</si>
  <si>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</si>
  <si>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</si>
  <si>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</si>
  <si>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</si>
  <si>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</si>
  <si>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</si>
  <si>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</si>
  <si>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</si>
  <si>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</si>
  <si>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</si>
  <si>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</si>
  <si>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</si>
  <si>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</si>
  <si>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</si>
  <si>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</si>
  <si>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</si>
  <si>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</si>
  <si>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</si>
  <si>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</si>
  <si>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</si>
  <si>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</si>
  <si>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</si>
  <si>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</si>
  <si>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</si>
  <si>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</si>
  <si>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</si>
  <si>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</si>
  <si>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</si>
  <si>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</si>
  <si>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</si>
  <si>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</si>
  <si>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</si>
  <si>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</si>
  <si>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</si>
  <si>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</si>
  <si>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</si>
  <si>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</si>
  <si>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</si>
  <si>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</si>
  <si>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</si>
  <si>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</si>
  <si>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</si>
  <si>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</si>
  <si>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</si>
  <si>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</si>
  <si>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</si>
  <si>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</si>
  <si>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</si>
  <si>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</si>
  <si>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</si>
  <si>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</si>
  <si>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</si>
  <si>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</si>
  <si>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</si>
  <si>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</si>
  <si>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</si>
  <si>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</si>
  <si>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</si>
  <si>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</si>
  <si>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</si>
  <si>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</si>
  <si>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</si>
  <si>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</si>
  <si>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</si>
  <si>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</si>
  <si>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</si>
  <si>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</si>
  <si>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</si>
  <si>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</si>
  <si>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</si>
  <si>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</si>
  <si>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</si>
  <si>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</si>
  <si>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</si>
  <si>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</si>
  <si>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</si>
  <si>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</si>
  <si>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</si>
  <si>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</si>
  <si>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</si>
  <si>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</si>
  <si>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</si>
  <si>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</si>
  <si>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</si>
  <si>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</si>
  <si>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</si>
  <si>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</si>
  <si>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</si>
  <si>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</si>
  <si>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</si>
  <si>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</si>
  <si>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</si>
  <si>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</si>
  <si>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</si>
  <si>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</si>
  <si>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</si>
  <si>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</si>
  <si>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</si>
  <si>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</si>
  <si>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</si>
  <si>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</si>
  <si>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</si>
  <si>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</si>
  <si>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</si>
  <si>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</si>
  <si>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</si>
  <si>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</si>
  <si>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</si>
  <si>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</si>
  <si>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</si>
  <si>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</si>
  <si>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</si>
  <si>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</si>
  <si>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</si>
  <si>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</si>
  <si>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</si>
  <si>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</si>
  <si>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</si>
  <si>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</si>
  <si>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</si>
  <si>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</si>
  <si>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</si>
  <si>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</si>
  <si>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</si>
  <si>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</si>
  <si>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</si>
  <si>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</si>
  <si>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</si>
  <si>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</si>
  <si>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</si>
  <si>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</si>
  <si>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</si>
  <si>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</si>
  <si>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</si>
  <si>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</si>
  <si>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</si>
  <si>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</si>
  <si>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</si>
  <si>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</si>
  <si>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</si>
  <si>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</si>
  <si>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</si>
  <si>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</si>
  <si>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</si>
  <si>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</si>
  <si>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</si>
  <si>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</si>
  <si>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</si>
  <si>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</si>
  <si>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</si>
  <si>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</si>
  <si>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</si>
  <si>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</si>
  <si>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</si>
  <si>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</si>
  <si>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</si>
  <si>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</si>
  <si>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</si>
  <si>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</si>
  <si>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</si>
  <si>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</si>
  <si>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</si>
  <si>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</si>
  <si>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</si>
  <si>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</si>
  <si>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</si>
  <si>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</si>
  <si>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</si>
  <si>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</si>
  <si>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</si>
  <si>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</si>
  <si>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</si>
  <si>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</si>
  <si>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</si>
  <si>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</si>
  <si>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</si>
  <si>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</si>
  <si>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</si>
  <si>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</si>
  <si>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</si>
  <si>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</si>
  <si>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</si>
  <si>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</si>
  <si>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</si>
  <si>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</si>
  <si>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</si>
  <si>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</si>
  <si>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</si>
  <si>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</si>
  <si>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</si>
  <si>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</si>
  <si>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</si>
  <si>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</si>
  <si>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</si>
  <si>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</si>
  <si>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</si>
  <si>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</si>
  <si>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</si>
  <si>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</si>
  <si>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</si>
  <si>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</si>
  <si>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</si>
  <si>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</si>
  <si>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</si>
  <si>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</si>
  <si>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</si>
  <si>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</si>
  <si>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</si>
  <si>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</si>
  <si>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</si>
  <si>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</si>
  <si>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</si>
  <si>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</si>
  <si>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</si>
  <si>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</si>
  <si>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</si>
  <si>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</si>
  <si>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</si>
  <si>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</si>
  <si>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</si>
  <si>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</si>
  <si>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</si>
  <si>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</si>
  <si>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</si>
  <si>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</si>
  <si>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</si>
  <si>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</si>
  <si>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</si>
  <si>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</si>
  <si>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</si>
  <si>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</si>
  <si>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</si>
  <si>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</si>
  <si>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</si>
  <si>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</si>
  <si>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</si>
  <si>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</si>
  <si>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</si>
  <si>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</si>
  <si>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</si>
  <si>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</si>
  <si>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</si>
  <si>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</si>
  <si>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</si>
  <si>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</si>
  <si>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</si>
  <si>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</si>
  <si>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</si>
  <si>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</si>
  <si>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</si>
  <si>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</si>
  <si>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</si>
  <si>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</si>
  <si>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</si>
  <si>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</si>
  <si>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</si>
  <si>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</si>
  <si>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</si>
  <si>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</si>
  <si>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</si>
  <si>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</si>
  <si>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</si>
  <si>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</si>
  <si>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</si>
  <si>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</si>
  <si>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</si>
  <si>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</si>
  <si>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</si>
  <si>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</si>
  <si>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</si>
  <si>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</si>
  <si>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</si>
  <si>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</si>
  <si>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</si>
  <si>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</si>
  <si>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</si>
  <si>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</si>
  <si>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</si>
  <si>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</si>
  <si>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</si>
  <si>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</si>
  <si>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</si>
  <si>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</si>
  <si>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</si>
  <si>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</si>
  <si>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</si>
  <si>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</si>
  <si>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</si>
  <si>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</si>
  <si>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</si>
  <si>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</si>
  <si>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</si>
  <si>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</si>
  <si>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</si>
  <si>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</si>
  <si>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</si>
  <si>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</si>
  <si>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</si>
  <si>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</si>
  <si>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</si>
  <si>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</si>
  <si>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</si>
  <si>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</si>
  <si>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</si>
  <si>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</si>
  <si>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</si>
  <si>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</si>
  <si>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</si>
  <si>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</si>
  <si>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</si>
  <si>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</si>
  <si>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</si>
  <si>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</si>
  <si>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</si>
  <si>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</si>
  <si>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</si>
  <si>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</si>
  <si>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</si>
  <si>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</si>
  <si>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</si>
  <si>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</si>
  <si>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</si>
  <si>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</si>
  <si>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</si>
  <si>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</si>
  <si>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</si>
  <si>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</si>
  <si>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</si>
  <si>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</si>
  <si>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</si>
  <si>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</si>
  <si>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</si>
  <si>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</si>
  <si>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</si>
  <si>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</si>
  <si>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</si>
  <si>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</si>
  <si>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</si>
  <si>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</si>
  <si>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</si>
  <si>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</si>
  <si>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</si>
  <si>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</si>
  <si>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</si>
  <si>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</si>
  <si>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</si>
  <si>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</si>
  <si>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</si>
  <si>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</si>
  <si>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</si>
  <si>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</si>
  <si>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</si>
  <si>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</si>
  <si>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</si>
  <si>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</si>
  <si>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</si>
  <si>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</si>
  <si>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</si>
  <si>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</si>
  <si>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</si>
  <si>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</si>
  <si>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</si>
  <si>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</si>
  <si>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</si>
  <si>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</si>
  <si>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</si>
  <si>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</si>
  <si>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</si>
  <si>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</si>
  <si>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</si>
  <si>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</si>
  <si>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</si>
  <si>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</si>
  <si>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</si>
  <si>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</si>
  <si>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</si>
  <si>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</si>
  <si>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</si>
  <si>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</si>
  <si>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</si>
  <si>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</si>
  <si>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</si>
  <si>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</si>
  <si>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</si>
  <si>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</si>
  <si>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</si>
  <si>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</si>
  <si>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</si>
  <si>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</si>
  <si>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</si>
  <si>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</si>
  <si>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</si>
  <si>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</si>
  <si>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</si>
  <si>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</si>
  <si>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</si>
  <si>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</si>
  <si>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</si>
  <si>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</si>
  <si>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</si>
  <si>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</si>
  <si>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</si>
  <si>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</si>
  <si>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</si>
  <si>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</si>
  <si>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</si>
  <si>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</si>
  <si>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</si>
  <si>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</si>
  <si>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</si>
  <si>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</si>
  <si>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</si>
  <si>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</si>
  <si>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</si>
  <si>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</si>
  <si>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</si>
  <si>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</si>
  <si>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</si>
  <si>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</si>
  <si>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</si>
  <si>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</si>
  <si>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</si>
  <si>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</si>
  <si>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</si>
  <si>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</si>
  <si>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</si>
  <si>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</si>
  <si>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</si>
  <si>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</si>
  <si>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</si>
  <si>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</si>
  <si>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</si>
  <si>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</si>
  <si>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</si>
  <si>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</si>
  <si>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</si>
  <si>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</si>
  <si>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</si>
  <si>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</si>
  <si>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</si>
  <si>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</si>
  <si>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</si>
  <si>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</si>
  <si>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</si>
  <si>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</si>
  <si>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</si>
  <si>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</si>
  <si>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</si>
  <si>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</si>
  <si>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</si>
  <si>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</si>
  <si>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</si>
  <si>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</si>
  <si>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</si>
  <si>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</si>
  <si>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</si>
  <si>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</si>
  <si>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</si>
  <si>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</si>
  <si>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</si>
  <si>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</si>
  <si>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</si>
  <si>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</si>
  <si>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</si>
  <si>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</si>
  <si>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</si>
  <si>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</si>
  <si>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</si>
  <si>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</si>
  <si>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</si>
  <si>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</si>
  <si>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</si>
  <si>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</si>
  <si>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</si>
  <si>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</si>
  <si>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</si>
  <si>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</si>
  <si>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</si>
  <si>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</si>
  <si>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</si>
  <si>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</si>
  <si>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</si>
  <si>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</si>
  <si>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</si>
  <si>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</si>
  <si>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</si>
  <si>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</si>
  <si>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</si>
  <si>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</si>
  <si>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</si>
  <si>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</si>
  <si>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</si>
  <si>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</si>
  <si>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</si>
  <si>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</si>
  <si>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</si>
  <si>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</si>
  <si>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</si>
  <si>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</si>
  <si>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</si>
  <si>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</si>
  <si>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</si>
  <si>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</si>
  <si>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</si>
  <si>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</si>
  <si>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</si>
  <si>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</si>
  <si>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</si>
  <si>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</si>
  <si>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</si>
  <si>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</si>
  <si>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</si>
  <si>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</si>
  <si>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</si>
  <si>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</si>
  <si>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</si>
  <si>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</si>
  <si>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</si>
  <si>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</si>
  <si>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</si>
  <si>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</si>
  <si>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</si>
  <si>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</si>
  <si>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</si>
  <si>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</si>
  <si>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</si>
  <si>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</si>
  <si>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</si>
  <si>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</si>
  <si>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</si>
  <si>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</si>
  <si>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</si>
  <si>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</si>
  <si>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</si>
  <si>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</si>
  <si>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</si>
  <si>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</si>
  <si>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</si>
  <si>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</si>
  <si>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</si>
  <si>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</si>
  <si>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</si>
  <si>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</si>
  <si>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</si>
  <si>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</si>
  <si>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</si>
  <si>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</si>
  <si>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</si>
  <si>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</si>
  <si>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</si>
  <si>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</si>
  <si>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</si>
  <si>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</si>
  <si>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</si>
  <si>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</si>
  <si>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</si>
  <si>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</si>
  <si>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</si>
  <si>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</si>
  <si>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</si>
  <si>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</si>
  <si>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</si>
  <si>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</si>
  <si>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</si>
  <si>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</si>
  <si>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</si>
  <si>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</si>
  <si>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</si>
  <si>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</si>
  <si>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</si>
  <si>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</si>
  <si>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</si>
  <si>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</si>
  <si>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</si>
  <si>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</si>
  <si>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</si>
  <si>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</si>
  <si>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</si>
  <si>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</si>
  <si>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</si>
  <si>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</si>
  <si>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</si>
  <si>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</si>
  <si>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</si>
  <si>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</si>
  <si>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</si>
  <si>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</si>
  <si>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</si>
  <si>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</si>
  <si>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</si>
  <si>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</si>
  <si>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</si>
  <si>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</si>
  <si>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</si>
  <si>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</si>
  <si>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</si>
  <si>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</si>
  <si>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</si>
  <si>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</si>
  <si>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</si>
  <si>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</si>
  <si>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</si>
  <si>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</si>
  <si>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</si>
  <si>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</si>
  <si>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</si>
  <si>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</si>
  <si>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</si>
  <si>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</si>
  <si>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</si>
  <si>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</si>
  <si>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</si>
  <si>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</si>
  <si>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</si>
  <si>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</si>
  <si>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</si>
  <si>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</si>
  <si>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</si>
  <si>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</si>
  <si>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</si>
  <si>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</si>
  <si>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</si>
  <si>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</si>
  <si>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</si>
  <si>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</si>
  <si>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</si>
  <si>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</si>
  <si>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</si>
  <si>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</si>
  <si>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</si>
  <si>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</si>
  <si>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</si>
  <si>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</si>
  <si>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</si>
  <si>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</si>
  <si>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</si>
  <si>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</si>
  <si>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</si>
  <si>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</si>
  <si>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</si>
  <si>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</si>
  <si>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</si>
  <si>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</si>
  <si>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</si>
  <si>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</si>
  <si>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</si>
  <si>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</si>
  <si>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</si>
  <si>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</si>
  <si>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</si>
  <si>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</si>
  <si>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</si>
  <si>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</si>
  <si>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</si>
  <si>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</si>
  <si>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</si>
  <si>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</si>
  <si>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</si>
  <si>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</si>
  <si>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</si>
  <si>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</si>
  <si>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</si>
  <si>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</si>
  <si>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</si>
  <si>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</si>
  <si>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</si>
  <si>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</si>
  <si>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</si>
  <si>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</si>
  <si>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</si>
  <si>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</si>
  <si>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</si>
  <si>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</si>
  <si>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</si>
  <si>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</si>
  <si>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</si>
  <si>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</si>
  <si>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</si>
  <si>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</si>
  <si>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</si>
  <si>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</si>
  <si>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</si>
  <si>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</si>
  <si>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</si>
  <si>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</si>
  <si>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</si>
  <si>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</si>
  <si>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</si>
  <si>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</si>
  <si>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</si>
  <si>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</si>
  <si>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</si>
  <si>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</si>
  <si>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</si>
  <si>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</si>
  <si>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</si>
  <si>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</si>
  <si>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</si>
  <si>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</si>
  <si>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</si>
  <si>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</si>
  <si>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</si>
  <si>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</si>
  <si>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</si>
  <si>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</si>
  <si>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</si>
  <si>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</si>
  <si>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</si>
  <si>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</si>
  <si>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</si>
  <si>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</si>
  <si>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</si>
  <si>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</si>
  <si>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</si>
  <si>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</si>
  <si>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</si>
  <si>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</si>
  <si>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</si>
  <si>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</si>
  <si>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</si>
  <si>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</si>
  <si>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</si>
  <si>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</si>
  <si>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</si>
  <si>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</si>
  <si>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</si>
  <si>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</si>
  <si>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</si>
  <si>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</si>
  <si>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</si>
  <si>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</si>
  <si>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</si>
  <si>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</si>
  <si>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</si>
  <si>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</si>
  <si>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</si>
  <si>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</si>
  <si>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</si>
  <si>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</si>
  <si>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</si>
  <si>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</si>
  <si>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</si>
  <si>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</si>
  <si>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</si>
  <si>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</si>
  <si>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</si>
  <si>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</si>
  <si>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</si>
  <si>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</si>
  <si>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</si>
  <si>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</si>
  <si>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</si>
  <si>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</si>
  <si>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</si>
  <si>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</si>
  <si>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</si>
  <si>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</si>
  <si>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</si>
  <si>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</si>
  <si>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</si>
  <si>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</si>
  <si>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</si>
  <si>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</si>
  <si>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</si>
  <si>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</si>
  <si>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</si>
  <si>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</si>
  <si>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</si>
  <si>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</si>
  <si>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</si>
  <si>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</si>
  <si>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</si>
  <si>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</si>
  <si>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</si>
  <si>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</si>
  <si>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</si>
  <si>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</si>
  <si>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</si>
  <si>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</si>
  <si>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</si>
  <si>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</si>
  <si>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</si>
  <si>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</si>
  <si>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</si>
  <si>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</si>
  <si>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</si>
  <si>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</si>
  <si>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</si>
  <si>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</si>
  <si>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</si>
  <si>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</si>
  <si>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</si>
  <si>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</si>
  <si>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</si>
  <si>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</si>
  <si>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</si>
  <si>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</si>
  <si>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</si>
  <si>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</si>
  <si>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</si>
  <si>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</si>
  <si>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</si>
  <si>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</si>
  <si>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</si>
  <si>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</si>
  <si>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</si>
  <si>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</si>
  <si>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</si>
  <si>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</si>
  <si>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</si>
  <si>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</si>
  <si>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</si>
  <si>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</si>
  <si>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</si>
  <si>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</si>
  <si>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</si>
  <si>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</si>
  <si>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</si>
  <si>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</si>
  <si>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</si>
  <si>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</si>
  <si>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</si>
  <si>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</si>
  <si>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</si>
  <si>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</si>
  <si>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</si>
  <si>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</si>
  <si>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</si>
  <si>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</si>
  <si>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</si>
  <si>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</si>
  <si>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</si>
  <si>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</si>
  <si>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</si>
  <si>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</si>
  <si>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</si>
  <si>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</si>
  <si>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</si>
  <si>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</si>
  <si>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</si>
  <si>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</si>
  <si>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</si>
  <si>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</si>
  <si>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</si>
  <si>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</si>
  <si>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</si>
  <si>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</si>
  <si>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</si>
  <si>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</si>
  <si>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</si>
  <si>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</si>
  <si>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</si>
  <si>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</si>
  <si>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</si>
  <si>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</si>
  <si>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</si>
  <si>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</si>
  <si>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</si>
  <si>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</si>
  <si>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</si>
  <si>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</si>
  <si>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</si>
  <si>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</si>
  <si>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</si>
  <si>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</si>
  <si>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</si>
  <si>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</si>
  <si>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</si>
  <si>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</si>
  <si>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</si>
  <si>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</si>
  <si>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</si>
  <si>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</si>
  <si>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</si>
  <si>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</si>
  <si>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</si>
  <si>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</si>
  <si>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</si>
  <si>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</si>
  <si>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</si>
  <si>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</si>
  <si>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</si>
  <si>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</si>
  <si>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</si>
  <si>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</si>
  <si>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</si>
  <si>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</si>
  <si>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</si>
  <si>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</si>
  <si>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</si>
  <si>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</si>
  <si>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</si>
  <si>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</si>
  <si>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</si>
  <si>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</si>
  <si>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</si>
  <si>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</si>
  <si>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</si>
  <si>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</si>
  <si>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</si>
  <si>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</si>
  <si>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</si>
  <si>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</si>
  <si>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</si>
  <si>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</si>
  <si>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</si>
  <si>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</si>
  <si>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</si>
  <si>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</si>
  <si>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</si>
  <si>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</si>
  <si>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</si>
  <si>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</si>
  <si>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</si>
  <si>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</si>
  <si>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</si>
  <si>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</si>
  <si>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</si>
  <si>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</si>
  <si>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</si>
  <si>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</si>
  <si>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</si>
  <si>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</si>
  <si>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</si>
  <si>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</si>
  <si>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</si>
  <si>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</si>
  <si>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</si>
  <si>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</si>
  <si>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</si>
  <si>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</si>
  <si>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</si>
  <si>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</si>
  <si>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</si>
  <si>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</si>
  <si>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</si>
  <si>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</si>
  <si>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</si>
  <si>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</si>
  <si>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</si>
  <si>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</si>
  <si>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</si>
  <si>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</si>
  <si>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</si>
  <si>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</si>
  <si>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</si>
  <si>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</si>
  <si>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</si>
  <si>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</si>
  <si>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</si>
  <si>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</si>
  <si>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</si>
  <si>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</si>
  <si>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</si>
  <si>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</si>
  <si>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</si>
  <si>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</si>
  <si>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</si>
  <si>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</si>
  <si>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</si>
  <si>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</si>
  <si>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</si>
  <si>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</si>
  <si>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</si>
  <si>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</si>
  <si>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</si>
  <si>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</si>
  <si>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</si>
  <si>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</si>
  <si>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</si>
  <si>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</si>
  <si>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</si>
  <si>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</si>
  <si>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</si>
  <si>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</si>
  <si>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</si>
  <si>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</si>
  <si>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</si>
  <si>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</si>
  <si>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</si>
  <si>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</si>
  <si>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</si>
  <si>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</si>
  <si>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</si>
  <si>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</si>
  <si>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</si>
  <si>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</si>
  <si>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</si>
  <si>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</si>
  <si>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</si>
  <si>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</si>
  <si>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</si>
  <si>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</si>
  <si>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</si>
  <si>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</si>
  <si>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</si>
  <si>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</si>
  <si>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</si>
  <si>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</si>
  <si>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</si>
  <si>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</si>
  <si>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</si>
  <si>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</si>
  <si>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</si>
  <si>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</si>
  <si>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</si>
  <si>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</si>
  <si>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</si>
  <si>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</si>
  <si>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</si>
  <si>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</si>
  <si>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</si>
  <si>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</si>
  <si>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</si>
  <si>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</si>
  <si>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</si>
  <si>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</si>
  <si>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</si>
  <si>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</si>
  <si>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</si>
  <si>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</si>
  <si>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</si>
  <si>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</si>
  <si>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</si>
  <si>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</si>
  <si>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</si>
  <si>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</si>
  <si>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</si>
  <si>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</si>
  <si>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</si>
  <si>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</si>
  <si>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</si>
  <si>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</si>
  <si>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</si>
  <si>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</si>
  <si>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</si>
  <si>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</si>
  <si>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</si>
  <si>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</si>
  <si>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</si>
  <si>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</si>
  <si>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</si>
  <si>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</si>
  <si>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</si>
  <si>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</si>
  <si>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</si>
  <si>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</si>
  <si>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</si>
  <si>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</si>
  <si>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</si>
  <si>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</si>
  <si>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</si>
  <si>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</si>
  <si>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</si>
  <si>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</si>
  <si>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</si>
  <si>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</si>
  <si>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</si>
  <si>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</si>
  <si>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</si>
  <si>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</si>
  <si>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</si>
  <si>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</si>
  <si>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</si>
  <si>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</si>
  <si>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</si>
  <si>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</si>
  <si>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</si>
  <si>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</si>
  <si>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</si>
  <si>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</si>
  <si>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</si>
  <si>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</si>
  <si>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</si>
  <si>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</si>
  <si>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</si>
  <si>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</si>
  <si>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</si>
  <si>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</si>
  <si>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</si>
  <si>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</si>
  <si>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</si>
  <si>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</si>
  <si>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</si>
  <si>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</si>
  <si>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</si>
  <si>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</si>
  <si>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</si>
  <si>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</si>
  <si>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</si>
  <si>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</si>
  <si>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</si>
  <si>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</si>
  <si>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</si>
  <si>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</si>
  <si>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</si>
  <si>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</si>
  <si>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</si>
  <si>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</si>
  <si>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</si>
  <si>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</si>
  <si>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</si>
  <si>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</si>
  <si>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</si>
  <si>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</si>
  <si>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</si>
  <si>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</si>
  <si>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</si>
  <si>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</si>
  <si>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</si>
  <si>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</si>
  <si>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</si>
  <si>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</si>
  <si>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</si>
  <si>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</si>
  <si>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</si>
  <si>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</si>
  <si>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</si>
  <si>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</si>
  <si>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</si>
  <si>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</si>
  <si>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</si>
  <si>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</si>
  <si>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</si>
  <si>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</si>
  <si>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</si>
  <si>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</si>
  <si>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</si>
  <si>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</si>
  <si>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</si>
  <si>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</si>
  <si>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</si>
  <si>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</si>
  <si>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</si>
  <si>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</si>
  <si>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</si>
  <si>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</si>
  <si>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</si>
  <si>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</si>
  <si>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</si>
  <si>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</si>
  <si>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</si>
  <si>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</si>
  <si>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</si>
  <si>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</si>
  <si>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</si>
  <si>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</si>
  <si>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</si>
  <si>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</si>
  <si>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</si>
  <si>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</si>
  <si>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</si>
  <si>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</si>
  <si>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</si>
  <si>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</si>
  <si>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</si>
  <si>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</si>
  <si>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</si>
  <si>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</si>
  <si>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</si>
  <si>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</si>
  <si>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</si>
  <si>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</si>
  <si>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</si>
  <si>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</si>
  <si>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</si>
  <si>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</si>
  <si>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</si>
  <si>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</si>
  <si>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</si>
  <si>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</si>
  <si>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</si>
  <si>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</si>
  <si>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</si>
  <si>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</si>
  <si>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</si>
  <si>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</si>
  <si>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</si>
  <si>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</si>
  <si>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</si>
  <si>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</si>
  <si>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</si>
  <si>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</si>
  <si>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</si>
  <si>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</si>
  <si>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</si>
  <si>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</si>
  <si>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</si>
  <si>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</si>
  <si>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</si>
  <si>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</si>
  <si>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</si>
  <si>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</si>
  <si>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</si>
  <si>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</si>
  <si>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</si>
  <si>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</si>
  <si>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</si>
  <si>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</si>
  <si>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</si>
  <si>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</si>
  <si>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</si>
  <si>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</si>
  <si>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</si>
  <si>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</si>
  <si>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</si>
  <si>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</si>
  <si>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</si>
  <si>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</si>
  <si>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</si>
  <si>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</si>
  <si>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</si>
  <si>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</si>
  <si>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</si>
  <si>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</si>
  <si>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</si>
  <si>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</si>
  <si>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</si>
  <si>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</si>
  <si>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</si>
  <si>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</si>
  <si>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</si>
  <si>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</si>
  <si>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</si>
  <si>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</si>
  <si>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</si>
  <si>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</si>
  <si>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</si>
  <si>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</si>
  <si>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</si>
  <si>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</si>
  <si>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</si>
  <si>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</si>
  <si>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</si>
  <si>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</si>
  <si>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</si>
  <si>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</si>
  <si>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</si>
  <si>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</si>
  <si>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</si>
  <si>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</si>
  <si>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</si>
  <si>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</si>
  <si>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</si>
  <si>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</si>
  <si>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</si>
  <si>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</si>
  <si>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</si>
  <si>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</si>
  <si>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</si>
  <si>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</si>
  <si>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</si>
  <si>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</si>
  <si>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</si>
  <si>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</si>
  <si>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</si>
  <si>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</si>
  <si>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</si>
  <si>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</si>
  <si>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</si>
  <si>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</si>
  <si>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</si>
  <si>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</si>
  <si>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</si>
  <si>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</si>
  <si>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</si>
  <si>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</si>
  <si>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</si>
  <si>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</si>
  <si>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</si>
  <si>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</si>
  <si>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</si>
  <si>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</si>
  <si>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</si>
  <si>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</si>
  <si>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</si>
  <si>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</si>
  <si>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</si>
  <si>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</si>
  <si>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</si>
  <si>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</si>
  <si>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</si>
  <si>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</si>
  <si>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</si>
  <si>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</si>
  <si>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</si>
  <si>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</si>
  <si>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</si>
  <si>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</si>
  <si>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</si>
  <si>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</si>
  <si>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</si>
  <si>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</si>
  <si>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</si>
  <si>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</si>
  <si>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</si>
  <si>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</si>
  <si>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</si>
  <si>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</si>
  <si>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</si>
  <si>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</si>
  <si>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</si>
  <si>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</si>
  <si>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</si>
  <si>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</si>
  <si>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</si>
  <si>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</si>
  <si>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</si>
  <si>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</si>
  <si>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</si>
  <si>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</si>
  <si>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</si>
  <si>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</si>
  <si>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</si>
  <si>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</si>
  <si>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</si>
  <si>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</si>
  <si>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</si>
  <si>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</si>
  <si>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</si>
  <si>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</si>
  <si>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</si>
  <si>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</si>
  <si>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</si>
  <si>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</si>
  <si>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</si>
  <si>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</si>
  <si>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</si>
  <si>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</si>
  <si>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</si>
  <si>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</si>
  <si>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</si>
  <si>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</si>
  <si>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</si>
  <si>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</si>
  <si>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</si>
  <si>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</si>
  <si>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</si>
  <si>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</si>
  <si>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</si>
  <si>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</si>
  <si>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</si>
  <si>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</si>
  <si>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</si>
  <si>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</si>
  <si>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</si>
  <si>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</si>
  <si>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</si>
  <si>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</si>
  <si>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</si>
  <si>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</si>
  <si>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</si>
  <si>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</si>
  <si>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</si>
  <si>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</si>
  <si>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</si>
  <si>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</si>
  <si>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</si>
  <si>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</si>
  <si>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</si>
  <si>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</si>
  <si>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</si>
  <si>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</si>
  <si>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</si>
  <si>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</si>
  <si>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</si>
  <si>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</si>
  <si>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</si>
  <si>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</si>
  <si>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</si>
  <si>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</si>
  <si>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</si>
  <si>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</si>
  <si>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</si>
  <si>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</si>
  <si>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</si>
  <si>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</si>
  <si>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</si>
  <si>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</si>
  <si>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</si>
  <si>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</si>
  <si>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</si>
  <si>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</si>
  <si>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</si>
  <si>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</si>
  <si>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</si>
  <si>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</si>
  <si>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</si>
  <si>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</si>
  <si>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</si>
  <si>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</si>
  <si>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</si>
  <si>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</si>
  <si>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</si>
  <si>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</si>
  <si>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</si>
  <si>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</si>
  <si>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</si>
  <si>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</si>
  <si>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</si>
  <si>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</si>
  <si>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</si>
  <si>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</si>
  <si>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</si>
  <si>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</si>
  <si>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</si>
  <si>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</si>
  <si>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</si>
  <si>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</si>
  <si>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</si>
  <si>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</si>
  <si>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</si>
  <si>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</si>
  <si>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</si>
  <si>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</si>
  <si>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</si>
  <si>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</si>
  <si>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</si>
  <si>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</si>
  <si>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</si>
  <si>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</si>
  <si>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</si>
  <si>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</si>
  <si>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</si>
  <si>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</si>
  <si>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</si>
  <si>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</si>
  <si>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</si>
  <si>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</si>
  <si>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</si>
  <si>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</si>
  <si>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</si>
  <si>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</si>
  <si>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</si>
  <si>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</si>
  <si>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</si>
  <si>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</si>
  <si>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</si>
  <si>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</si>
  <si>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</si>
  <si>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</si>
  <si>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</si>
  <si>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</si>
  <si>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</si>
  <si>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</si>
  <si>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</si>
  <si>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</si>
  <si>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</si>
  <si>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</si>
  <si>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</si>
  <si>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</si>
  <si>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</si>
  <si>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</si>
  <si>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</si>
  <si>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</si>
  <si>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</si>
  <si>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</si>
  <si>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</si>
  <si>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</si>
  <si>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</si>
  <si>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</si>
  <si>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</si>
  <si>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</si>
  <si>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</si>
  <si>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</si>
  <si>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</si>
  <si>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</si>
  <si>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</si>
  <si>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</si>
  <si>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</si>
  <si>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</si>
  <si>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</si>
  <si>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</si>
  <si>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</si>
  <si>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</si>
  <si>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</si>
  <si>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</si>
  <si>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</si>
  <si>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</si>
  <si>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</si>
  <si>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</si>
  <si>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</si>
  <si>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</si>
  <si>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</si>
  <si>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</si>
  <si>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</si>
  <si>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</si>
  <si>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</si>
  <si>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</si>
  <si>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</si>
  <si>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</si>
  <si>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</si>
  <si>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</si>
  <si>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</si>
  <si>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</si>
  <si>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</si>
  <si>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</si>
  <si>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</si>
  <si>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</si>
  <si>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</si>
  <si>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</si>
  <si>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</si>
  <si>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</si>
  <si>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</si>
  <si>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</si>
  <si>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</si>
  <si>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</si>
  <si>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</si>
  <si>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</si>
  <si>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</si>
  <si>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</si>
  <si>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</si>
  <si>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</si>
  <si>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</si>
  <si>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</si>
  <si>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</si>
  <si>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</si>
  <si>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</si>
  <si>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</si>
  <si>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</si>
  <si>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</si>
  <si>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</si>
  <si>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</si>
  <si>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</si>
  <si>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</si>
  <si>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</si>
  <si>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</si>
  <si>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</si>
  <si>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</si>
  <si>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</si>
  <si>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</si>
  <si>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</si>
  <si>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</si>
  <si>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</si>
  <si>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</si>
  <si>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</si>
  <si>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</si>
  <si>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</si>
  <si>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</si>
  <si>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</si>
  <si>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</si>
  <si>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</si>
  <si>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</si>
  <si>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</si>
  <si>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</si>
  <si>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</si>
  <si>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</si>
  <si>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</si>
  <si>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</si>
  <si>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</si>
  <si>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</si>
  <si>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</si>
  <si>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</si>
  <si>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</si>
  <si>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</si>
  <si>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</si>
  <si>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</si>
  <si>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</si>
  <si>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</si>
  <si>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</si>
  <si>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</si>
  <si>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</si>
  <si>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</si>
  <si>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</si>
  <si>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</si>
  <si>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</si>
  <si>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</si>
  <si>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</si>
  <si>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</si>
  <si>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</si>
  <si>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</si>
  <si>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</si>
  <si>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</si>
  <si>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</si>
  <si>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</si>
  <si>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</si>
  <si>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</si>
  <si>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</si>
  <si>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</si>
  <si>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</si>
  <si>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</si>
  <si>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</si>
  <si>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</si>
  <si>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</si>
  <si>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</si>
  <si>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</si>
  <si>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</si>
  <si>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</si>
  <si>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</si>
  <si>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</si>
  <si>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</si>
  <si>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</si>
  <si>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</si>
  <si>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</si>
  <si>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</si>
  <si>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</si>
  <si>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</si>
  <si>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</si>
  <si>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</si>
  <si>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</si>
  <si>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</si>
  <si>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</si>
  <si>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</si>
  <si>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</si>
  <si>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</si>
  <si>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</si>
  <si>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</si>
  <si>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</si>
  <si>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</si>
  <si>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</si>
  <si>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</si>
  <si>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</si>
  <si>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</si>
  <si>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</si>
  <si>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</si>
  <si>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</si>
  <si>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</si>
  <si>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</si>
  <si>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</si>
  <si>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</si>
  <si>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</si>
  <si>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</si>
  <si>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</si>
  <si>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</si>
  <si>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</si>
  <si>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</si>
  <si>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</si>
  <si>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</si>
  <si>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</si>
  <si>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</si>
  <si>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</si>
  <si>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</si>
  <si>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</si>
  <si>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</si>
  <si>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</si>
  <si>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</si>
  <si>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</si>
  <si>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</si>
  <si>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</si>
  <si>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</si>
  <si>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</si>
  <si>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</si>
  <si>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</si>
  <si>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</si>
  <si>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</si>
  <si>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</si>
  <si>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</si>
  <si>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</si>
  <si>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</si>
  <si>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</si>
  <si>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</si>
  <si>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</si>
  <si>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</si>
  <si>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</si>
  <si>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</si>
  <si>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</si>
  <si>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</si>
  <si>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</si>
  <si>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</si>
  <si>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</si>
  <si>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</si>
  <si>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</si>
  <si>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</si>
  <si>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</si>
  <si>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</si>
  <si>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</si>
  <si>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</si>
  <si>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</si>
  <si>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</si>
  <si>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</si>
  <si>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</si>
  <si>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</si>
  <si>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</si>
  <si>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</si>
  <si>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</si>
  <si>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</si>
  <si>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</si>
  <si>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</si>
  <si>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</si>
  <si>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</si>
  <si>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</si>
  <si>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</si>
  <si>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</si>
  <si>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</si>
  <si>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</si>
  <si>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</si>
  <si>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</si>
  <si>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</si>
  <si>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</si>
  <si>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</si>
  <si>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</si>
  <si>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</si>
  <si>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</si>
  <si>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</si>
  <si>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</si>
  <si>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</si>
  <si>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</si>
  <si>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</si>
  <si>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</si>
  <si>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</si>
  <si>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</si>
  <si>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</si>
  <si>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</si>
  <si>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</si>
  <si>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</si>
  <si>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</si>
  <si>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</si>
  <si>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</si>
  <si>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</si>
  <si>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</si>
  <si>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</si>
  <si>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</si>
  <si>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</si>
  <si>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</si>
  <si>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</si>
  <si>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</si>
  <si>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</si>
  <si>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</si>
  <si>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</si>
  <si>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</si>
  <si>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</si>
  <si>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</si>
  <si>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</si>
  <si>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</si>
  <si>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</si>
  <si>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</si>
  <si>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</si>
  <si>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</si>
  <si>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</si>
  <si>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</si>
  <si>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</si>
  <si>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</si>
  <si>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</si>
  <si>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</si>
  <si>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</si>
  <si>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</si>
  <si>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</si>
  <si>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</si>
  <si>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</si>
  <si>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</si>
  <si>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</si>
  <si>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</si>
  <si>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</si>
  <si>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</si>
  <si>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</si>
  <si>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</si>
  <si>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</si>
  <si>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</si>
  <si>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</si>
  <si>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</si>
  <si>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</si>
  <si>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</si>
  <si>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</si>
  <si>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</si>
  <si>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</si>
  <si>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</si>
  <si>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</si>
  <si>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</si>
  <si>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</si>
  <si>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</si>
  <si>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</si>
  <si>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</si>
  <si>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</si>
  <si>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</si>
  <si>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</si>
  <si>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</si>
  <si>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</si>
  <si>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</si>
  <si>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</si>
  <si>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</si>
  <si>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</si>
  <si>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</si>
  <si>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</si>
  <si>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</si>
  <si>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</si>
  <si>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</si>
  <si>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</si>
  <si>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</si>
  <si>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</si>
  <si>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</si>
  <si>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</si>
  <si>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</si>
  <si>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</si>
  <si>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</si>
  <si>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</si>
  <si>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</si>
  <si>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</si>
  <si>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</si>
  <si>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</si>
  <si>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</si>
  <si>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</si>
  <si>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</si>
  <si>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</si>
  <si>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</si>
  <si>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</si>
  <si>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</si>
  <si>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</si>
  <si>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</si>
  <si>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</si>
  <si>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</si>
  <si>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</si>
  <si>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</si>
  <si>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</si>
  <si>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</si>
  <si>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</si>
  <si>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</si>
  <si>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</si>
  <si>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</si>
  <si>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</si>
  <si>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</si>
  <si>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</si>
  <si>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</si>
  <si>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</si>
  <si>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</si>
  <si>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</si>
  <si>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</si>
  <si>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</si>
  <si>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</si>
  <si>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</si>
  <si>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</si>
  <si>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</si>
  <si>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</si>
  <si>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</si>
  <si>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</si>
  <si>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</si>
  <si>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</si>
  <si>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</si>
  <si>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</si>
  <si>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</si>
  <si>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</si>
  <si>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</si>
  <si>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</si>
  <si>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</si>
  <si>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</si>
  <si>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</si>
  <si>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</si>
  <si>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</si>
  <si>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</si>
  <si>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</si>
  <si>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</si>
  <si>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</si>
  <si>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</si>
  <si>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</si>
  <si>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</si>
  <si>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</si>
  <si>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</si>
  <si>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</si>
  <si>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</si>
  <si>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</si>
  <si>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</si>
  <si>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</si>
  <si>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</si>
  <si>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</si>
  <si>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</si>
  <si>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</si>
  <si>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</si>
  <si>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</si>
  <si>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</si>
  <si>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</si>
  <si>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</si>
  <si>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</si>
  <si>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</si>
  <si>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</si>
  <si>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</si>
  <si>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</si>
  <si>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</si>
  <si>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</si>
  <si>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</si>
  <si>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</si>
  <si>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</si>
  <si>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</si>
  <si>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</si>
  <si>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</si>
  <si>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</si>
  <si>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</si>
  <si>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</si>
  <si>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</si>
  <si>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</si>
  <si>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</si>
  <si>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</si>
  <si>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</si>
  <si>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</si>
  <si>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</si>
  <si>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</si>
  <si>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</si>
  <si>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</si>
  <si>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</si>
  <si>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</si>
  <si>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</si>
  <si>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</si>
  <si>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</si>
  <si>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</si>
  <si>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</si>
  <si>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</si>
  <si>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</si>
  <si>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</si>
  <si>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</si>
  <si>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</si>
  <si>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</si>
  <si>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</si>
  <si>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</si>
  <si>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</si>
  <si>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</si>
  <si>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</si>
  <si>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</si>
  <si>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</si>
  <si>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</si>
  <si>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</si>
  <si>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</si>
  <si>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</si>
  <si>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</si>
  <si>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</si>
  <si>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</si>
  <si>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</si>
  <si>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</si>
  <si>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</si>
  <si>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</si>
  <si>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</si>
  <si>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</si>
  <si>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</si>
  <si>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</si>
  <si>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</si>
  <si>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</si>
  <si>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</si>
  <si>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</si>
  <si>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</si>
  <si>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</si>
  <si>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</si>
  <si>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</si>
  <si>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</si>
  <si>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</si>
  <si>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</si>
  <si>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</si>
  <si>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</si>
  <si>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</si>
  <si>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</si>
  <si>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</si>
  <si>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</si>
  <si>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</si>
  <si>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</si>
  <si>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</si>
  <si>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</si>
  <si>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</si>
  <si>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</si>
  <si>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</si>
  <si>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</si>
  <si>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</si>
  <si>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</si>
  <si>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</si>
  <si>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</si>
  <si>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</si>
  <si>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</si>
  <si>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</si>
  <si>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</si>
  <si>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</si>
  <si>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</si>
  <si>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</si>
  <si>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</si>
  <si>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</si>
  <si>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</si>
  <si>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</si>
  <si>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</si>
  <si>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</si>
  <si>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</si>
  <si>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</si>
  <si>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</si>
  <si>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</si>
  <si>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</si>
  <si>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</si>
  <si>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</si>
  <si>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</si>
  <si>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</si>
  <si>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</si>
  <si>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</si>
  <si>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</si>
  <si>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</si>
  <si>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</si>
  <si>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</si>
  <si>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</si>
  <si>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</si>
  <si>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</si>
  <si>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</si>
  <si>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</si>
  <si>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</si>
  <si>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</si>
  <si>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</si>
  <si>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</si>
  <si>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</si>
  <si>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</si>
  <si>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</si>
  <si>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</si>
  <si>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</si>
  <si>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</si>
  <si>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</si>
  <si>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</si>
  <si>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</si>
  <si>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</si>
  <si>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</si>
  <si>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</si>
  <si>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</si>
  <si>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</si>
  <si>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</si>
  <si>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</si>
  <si>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</si>
  <si>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</si>
  <si>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</si>
  <si>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</si>
  <si>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</si>
  <si>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</si>
  <si>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</si>
  <si>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</si>
  <si>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</si>
  <si>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</si>
  <si>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</si>
  <si>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</si>
  <si>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</si>
  <si>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</si>
  <si>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</si>
  <si>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</si>
  <si>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</si>
  <si>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</si>
  <si>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</si>
  <si>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</si>
  <si>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</si>
  <si>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</si>
  <si>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</si>
  <si>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</si>
  <si>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</si>
  <si>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</si>
  <si>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</si>
  <si>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</si>
  <si>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</si>
  <si>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</si>
  <si>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</si>
  <si>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</si>
  <si>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</si>
  <si>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</si>
  <si>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</si>
  <si>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</si>
  <si>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</si>
  <si>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</si>
  <si>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</si>
  <si>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</si>
  <si>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</si>
  <si>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</si>
  <si>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</si>
  <si>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</si>
  <si>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</si>
  <si>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</si>
  <si>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</si>
  <si>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</si>
  <si>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</si>
  <si>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</si>
  <si>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</si>
  <si>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</si>
  <si>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</si>
  <si>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</si>
  <si>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</si>
  <si>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</si>
  <si>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</si>
  <si>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</si>
  <si>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</si>
  <si>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</si>
  <si>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</si>
  <si>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</si>
  <si>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</si>
  <si>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</si>
  <si>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</si>
  <si>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</si>
  <si>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</si>
  <si>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</si>
  <si>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</si>
  <si>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</si>
  <si>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</si>
  <si>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</si>
  <si>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</si>
  <si>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</si>
  <si>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</si>
  <si>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</si>
  <si>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</si>
  <si>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</si>
  <si>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</si>
  <si>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</si>
  <si>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</si>
  <si>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</si>
  <si>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</si>
  <si>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</si>
  <si>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</si>
  <si>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</si>
  <si>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</si>
  <si>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</si>
  <si>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</si>
  <si>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</si>
  <si>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</si>
  <si>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</si>
  <si>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</si>
  <si>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</si>
  <si>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</si>
  <si>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</si>
  <si>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</si>
  <si>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</si>
  <si>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</si>
  <si>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</si>
  <si>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</si>
  <si>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</si>
  <si>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</si>
  <si>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</si>
  <si>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</si>
  <si>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</si>
  <si>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</si>
  <si>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</si>
  <si>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</si>
  <si>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</si>
  <si>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</si>
  <si>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</si>
  <si>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</si>
  <si>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</si>
  <si>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</si>
  <si>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</si>
  <si>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</si>
  <si>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</si>
  <si>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</si>
  <si>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</si>
  <si>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</si>
  <si>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</si>
  <si>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</si>
  <si>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</si>
  <si>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</si>
  <si>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</si>
  <si>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</si>
  <si>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</si>
  <si>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</si>
  <si>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</si>
  <si>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</si>
  <si>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</si>
  <si>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</si>
  <si>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</si>
  <si>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</si>
  <si>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</si>
  <si>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</si>
  <si>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</si>
  <si>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</si>
  <si>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</si>
  <si>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</si>
  <si>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</si>
  <si>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</si>
  <si>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</si>
  <si>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</si>
  <si>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</si>
  <si>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</si>
  <si>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</si>
  <si>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</si>
  <si>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</si>
  <si>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</si>
  <si>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</si>
  <si>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</si>
  <si>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</si>
  <si>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</si>
  <si>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</si>
  <si>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</si>
  <si>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</si>
  <si>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</si>
  <si>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</si>
  <si>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</si>
  <si>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</si>
  <si>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</si>
  <si>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</si>
  <si>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</si>
  <si>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</si>
  <si>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</si>
  <si>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</si>
  <si>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</si>
  <si>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</si>
  <si>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</si>
  <si>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</si>
  <si>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</si>
  <si>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</si>
  <si>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</si>
  <si>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</si>
  <si>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</si>
  <si>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</si>
  <si>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</si>
  <si>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</si>
  <si>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</si>
  <si>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</si>
  <si>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</si>
  <si>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</si>
  <si>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</si>
  <si>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</si>
  <si>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</si>
  <si>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</si>
  <si>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</si>
  <si>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</si>
  <si>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</si>
  <si>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</si>
  <si>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</si>
  <si>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</si>
  <si>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</si>
  <si>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</si>
  <si>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</si>
  <si>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</si>
  <si>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</si>
  <si>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</si>
  <si>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</si>
  <si>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</si>
  <si>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</si>
  <si>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</si>
  <si>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</si>
  <si>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</si>
  <si>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</si>
  <si>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</si>
  <si>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</si>
  <si>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</si>
  <si>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</si>
  <si>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</si>
  <si>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</si>
  <si>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</si>
  <si>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</si>
  <si>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</si>
  <si>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</si>
  <si>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</si>
  <si>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</si>
  <si>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</si>
  <si>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</si>
  <si>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</si>
  <si>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</si>
  <si>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</si>
  <si>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</si>
  <si>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</si>
  <si>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</si>
  <si>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</si>
  <si>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</si>
  <si>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</si>
  <si>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</si>
  <si>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</si>
  <si>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</si>
  <si>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</si>
  <si>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</si>
  <si>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</si>
  <si>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</si>
  <si>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</si>
  <si>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</si>
  <si>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</si>
  <si>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</si>
  <si>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</si>
  <si>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</si>
  <si>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</si>
  <si>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</si>
  <si>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</si>
  <si>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</si>
  <si>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</si>
  <si>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</si>
  <si>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</si>
  <si>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</si>
  <si>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</si>
  <si>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</si>
  <si>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</si>
  <si>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</si>
  <si>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</si>
  <si>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</si>
  <si>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</si>
  <si>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</si>
  <si>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</si>
  <si>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</si>
  <si>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</si>
  <si>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</si>
  <si>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</si>
  <si>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</si>
  <si>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</si>
  <si>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</si>
  <si>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</si>
  <si>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</si>
  <si>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</si>
  <si>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</si>
  <si>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</si>
  <si>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</si>
  <si>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</si>
  <si>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</si>
  <si>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</si>
  <si>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</si>
  <si>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</si>
  <si>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</si>
  <si>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</si>
  <si>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</si>
  <si>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</si>
  <si>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</si>
  <si>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</si>
  <si>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</si>
  <si>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</si>
  <si>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</si>
  <si>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</si>
  <si>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</si>
  <si>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</si>
  <si>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</si>
  <si>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</si>
  <si>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</si>
  <si>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</si>
  <si>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</si>
  <si>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</si>
  <si>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</si>
  <si>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</si>
  <si>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</si>
  <si>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</si>
  <si>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</si>
  <si>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</si>
  <si>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</si>
  <si>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</si>
  <si>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</si>
  <si>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</si>
  <si>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</si>
  <si>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</si>
  <si>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</si>
  <si>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</si>
  <si>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</si>
  <si>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</si>
  <si>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</si>
  <si>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</si>
  <si>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</si>
  <si>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</si>
  <si>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</si>
  <si>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</si>
  <si>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</si>
  <si>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</si>
  <si>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</si>
  <si>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</si>
  <si>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</si>
  <si>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</si>
  <si>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</si>
  <si>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</si>
  <si>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</si>
  <si>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</si>
  <si>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</si>
  <si>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</si>
  <si>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</si>
  <si>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</si>
  <si>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</si>
  <si>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</si>
  <si>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</si>
  <si>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</si>
  <si>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</si>
  <si>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</si>
  <si>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</si>
  <si>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</si>
  <si>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</si>
  <si>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</si>
  <si>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</si>
  <si>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</si>
  <si>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</si>
  <si>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</si>
  <si>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</si>
  <si>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</si>
  <si>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</si>
  <si>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</si>
  <si>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</si>
  <si>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</si>
  <si>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</si>
  <si>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</si>
  <si>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</si>
  <si>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</si>
  <si>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</si>
  <si>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</si>
  <si>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</si>
  <si>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</si>
  <si>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</si>
  <si>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</si>
  <si>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</si>
  <si>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</si>
  <si>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</si>
  <si>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</si>
  <si>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</si>
  <si>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</si>
  <si>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</si>
  <si>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</si>
  <si>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</si>
  <si>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</si>
  <si>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</si>
  <si>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</si>
  <si>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</si>
  <si>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</si>
  <si>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</si>
  <si>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</si>
  <si>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</si>
  <si>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</si>
  <si>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</si>
  <si>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</si>
  <si>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</si>
  <si>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</si>
  <si>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</si>
  <si>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</si>
  <si>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</si>
  <si>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</si>
  <si>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</si>
  <si>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</si>
  <si>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</si>
  <si>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</si>
  <si>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</si>
  <si>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</si>
  <si>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</si>
  <si>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</si>
  <si>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</si>
  <si>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</si>
  <si>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</si>
  <si>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</si>
  <si>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</si>
  <si>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</si>
  <si>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</si>
  <si>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</si>
  <si>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</si>
  <si>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</si>
  <si>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</si>
  <si>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</si>
  <si>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</si>
  <si>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</si>
  <si>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</si>
  <si>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</si>
  <si>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</si>
  <si>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</si>
  <si>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</si>
  <si>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</si>
  <si>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</si>
  <si>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</si>
  <si>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</si>
  <si>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</si>
  <si>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</si>
  <si>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</si>
  <si>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</si>
  <si>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</si>
  <si>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</si>
  <si>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</si>
  <si>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</si>
  <si>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</si>
  <si>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</si>
  <si>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</si>
  <si>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</si>
  <si>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</si>
  <si>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</si>
  <si>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</si>
  <si>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</si>
  <si>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</si>
  <si>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</si>
  <si>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</si>
  <si>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</si>
  <si>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</si>
  <si>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</si>
  <si>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</si>
  <si>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</si>
  <si>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</si>
  <si>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</si>
  <si>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</si>
  <si>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</si>
  <si>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</si>
  <si>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</si>
  <si>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</si>
  <si>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</si>
  <si>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</si>
  <si>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</si>
  <si>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</si>
  <si>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</si>
  <si>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</si>
  <si>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</si>
  <si>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</si>
  <si>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</si>
  <si>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</si>
  <si>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</si>
  <si>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</si>
  <si>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</si>
  <si>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</si>
  <si>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</si>
  <si>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</si>
  <si>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</si>
  <si>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</si>
  <si>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</si>
  <si>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</si>
  <si>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</si>
  <si>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</si>
  <si>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</si>
  <si>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</si>
  <si>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</si>
  <si>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</si>
  <si>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</si>
  <si>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</si>
  <si>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</si>
  <si>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</si>
  <si>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</si>
  <si>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</si>
  <si>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</si>
  <si>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</si>
  <si>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</si>
  <si>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</si>
  <si>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</si>
  <si>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</si>
  <si>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</si>
  <si>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</si>
  <si>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</si>
  <si>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</si>
  <si>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</si>
  <si>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</si>
  <si>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</si>
  <si>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</si>
  <si>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</si>
  <si>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</si>
  <si>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</si>
  <si>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</si>
  <si>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</si>
  <si>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</si>
  <si>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</si>
  <si>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</si>
  <si>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</si>
  <si>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</si>
  <si>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</si>
  <si>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</si>
  <si>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</si>
  <si>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</si>
  <si>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</si>
  <si>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</si>
  <si>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</si>
  <si>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</si>
  <si>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</si>
  <si>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</si>
  <si>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</si>
  <si>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</si>
  <si>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</si>
  <si>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</si>
  <si>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</si>
  <si>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</si>
  <si>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</si>
  <si>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</si>
  <si>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</si>
  <si>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</si>
  <si>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</si>
  <si>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</si>
  <si>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</si>
  <si>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</si>
  <si>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</si>
  <si>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</si>
  <si>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</si>
  <si>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</si>
  <si>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</si>
  <si>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</si>
  <si>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</si>
  <si>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</si>
  <si>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</si>
  <si>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</si>
  <si>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</si>
  <si>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</si>
  <si>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</si>
  <si>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</si>
  <si>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</si>
  <si>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</si>
  <si>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</si>
  <si>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</si>
  <si>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</si>
  <si>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</si>
  <si>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</si>
  <si>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</si>
  <si>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</si>
  <si>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</si>
  <si>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</si>
  <si>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</si>
  <si>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</si>
  <si>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</si>
  <si>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</si>
  <si>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</si>
  <si>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</si>
  <si>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</si>
  <si>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</si>
  <si>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</si>
  <si>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</si>
  <si>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</si>
  <si>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</si>
  <si>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</si>
  <si>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</si>
  <si>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</si>
  <si>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</si>
  <si>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</si>
  <si>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</si>
  <si>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</si>
  <si>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</si>
  <si>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</si>
  <si>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</si>
  <si>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</si>
  <si>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</si>
  <si>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</si>
  <si>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</si>
  <si>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</si>
  <si>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</si>
  <si>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</si>
  <si>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</si>
  <si>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</si>
  <si>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</si>
  <si>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</si>
  <si>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</si>
  <si>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</si>
  <si>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</si>
  <si>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</si>
  <si>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</si>
  <si>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</si>
  <si>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</si>
  <si>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</si>
  <si>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</si>
  <si>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</si>
  <si>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</si>
  <si>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</si>
  <si>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</si>
  <si>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</si>
  <si>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</si>
  <si>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</si>
  <si>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</si>
  <si>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</si>
  <si>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</si>
  <si>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</si>
  <si>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</si>
  <si>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</si>
  <si>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</si>
  <si>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</si>
  <si>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</si>
  <si>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</si>
  <si>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</si>
  <si>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</si>
  <si>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</si>
  <si>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</si>
  <si>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</si>
  <si>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</si>
  <si>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</si>
  <si>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</si>
  <si>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</si>
  <si>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</si>
  <si>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</si>
  <si>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</si>
  <si>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</si>
  <si>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</si>
  <si>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</si>
  <si>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</si>
  <si>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</si>
  <si>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</si>
  <si>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</si>
  <si>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</si>
  <si>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</si>
  <si>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</si>
  <si>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</si>
  <si>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</si>
  <si>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</si>
  <si>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</si>
  <si>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</si>
  <si>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</si>
  <si>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</si>
  <si>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</si>
  <si>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</si>
  <si>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</si>
  <si>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</si>
  <si>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</si>
  <si>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</si>
  <si>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</si>
  <si>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</si>
  <si>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</si>
  <si>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</si>
  <si>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</si>
  <si>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</si>
  <si>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</si>
  <si>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</si>
  <si>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</si>
  <si>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</si>
  <si>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</si>
  <si>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</si>
  <si>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</si>
  <si>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</si>
  <si>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</si>
  <si>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</si>
  <si>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</si>
  <si>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</si>
  <si>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</si>
  <si>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</si>
  <si>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</si>
  <si>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</si>
  <si>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</si>
  <si>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</si>
  <si>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</si>
  <si>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</si>
  <si>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</si>
  <si>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</si>
  <si>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</si>
  <si>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</si>
  <si>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</si>
  <si>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</si>
  <si>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</si>
  <si>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</si>
  <si>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</si>
  <si>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</si>
  <si>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</si>
  <si>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</si>
  <si>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</si>
  <si>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</si>
  <si>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</si>
  <si>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</si>
  <si>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</si>
  <si>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</si>
  <si>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</si>
  <si>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</si>
  <si>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</si>
  <si>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</si>
  <si>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</si>
  <si>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</si>
  <si>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</si>
  <si>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</si>
  <si>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</si>
  <si>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</si>
  <si>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</si>
  <si>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</si>
  <si>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</si>
  <si>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</si>
  <si>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</si>
  <si>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</si>
  <si>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</si>
  <si>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</si>
  <si>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</si>
  <si>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</si>
  <si>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</si>
  <si>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</si>
  <si>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</si>
  <si>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</si>
  <si>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</si>
  <si>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</si>
  <si>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</si>
  <si>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</si>
  <si>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</si>
  <si>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</si>
  <si>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</si>
  <si>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</si>
  <si>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</si>
  <si>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</si>
  <si>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</si>
  <si>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</si>
  <si>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</si>
  <si>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</si>
  <si>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</si>
  <si>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</si>
  <si>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</si>
  <si>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</si>
  <si>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</si>
  <si>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</si>
  <si>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</si>
  <si>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</si>
  <si>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</si>
  <si>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</si>
  <si>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</si>
  <si>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</si>
  <si>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</si>
  <si>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</si>
  <si>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</si>
  <si>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</si>
  <si>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</si>
  <si>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</si>
  <si>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</si>
  <si>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</si>
  <si>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</si>
  <si>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</si>
  <si>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</si>
  <si>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</si>
  <si>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</si>
  <si>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</si>
  <si>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</si>
  <si>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</si>
  <si>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</si>
  <si>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</si>
  <si>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</si>
  <si>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</si>
  <si>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</si>
  <si>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</si>
  <si>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</si>
  <si>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</si>
  <si>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</si>
  <si>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</si>
  <si>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</si>
  <si>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</si>
  <si>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</si>
  <si>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</si>
  <si>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</si>
  <si>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</si>
  <si>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</si>
  <si>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</si>
  <si>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</si>
  <si>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</si>
  <si>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</si>
  <si>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</si>
  <si>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</si>
  <si>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</si>
  <si>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</si>
  <si>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</si>
  <si>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</si>
  <si>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</si>
  <si>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</si>
  <si>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</si>
  <si>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</si>
  <si>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</si>
  <si>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</si>
  <si>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</si>
  <si>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</si>
  <si>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</si>
  <si>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</si>
  <si>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</si>
  <si>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</si>
  <si>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</si>
  <si>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</si>
  <si>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</si>
  <si>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</si>
  <si>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</si>
  <si>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</si>
  <si>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</si>
  <si>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</si>
  <si>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</si>
  <si>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</si>
  <si>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</si>
  <si>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</si>
  <si>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</si>
  <si>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</si>
  <si>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</si>
  <si>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</si>
  <si>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</si>
  <si>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</si>
  <si>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</si>
  <si>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</si>
  <si>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</si>
  <si>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</si>
  <si>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</si>
  <si>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</si>
  <si>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</si>
  <si>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</si>
  <si>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</si>
  <si>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</si>
  <si>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</si>
  <si>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</si>
  <si>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</si>
  <si>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</si>
  <si>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</si>
  <si>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</si>
  <si>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</si>
  <si>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</si>
  <si>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</si>
  <si>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</si>
  <si>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</si>
  <si>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</si>
  <si>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</si>
  <si>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</si>
  <si>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</si>
  <si>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</si>
  <si>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</si>
  <si>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</si>
  <si>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</si>
  <si>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</si>
  <si>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</si>
  <si>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</si>
  <si>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</si>
  <si>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</si>
  <si>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</si>
  <si>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</si>
  <si>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</si>
  <si>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</si>
  <si>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</si>
  <si>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</si>
  <si>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</si>
  <si>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</si>
  <si>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</si>
  <si>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</si>
  <si>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</si>
  <si>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</si>
  <si>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</si>
  <si>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</si>
  <si>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</si>
  <si>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</si>
  <si>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</si>
  <si>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</si>
  <si>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</si>
  <si>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</si>
  <si>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</si>
  <si>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</si>
  <si>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</si>
  <si>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</si>
  <si>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</si>
  <si>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</si>
  <si>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</si>
  <si>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</si>
  <si>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</si>
  <si>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</si>
  <si>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</si>
  <si>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</si>
  <si>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</si>
  <si>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</si>
  <si>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</si>
  <si>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</si>
  <si>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</si>
  <si>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</si>
  <si>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</si>
  <si>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</si>
  <si>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</si>
  <si>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</si>
  <si>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</si>
  <si>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</si>
  <si>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</si>
  <si>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</si>
  <si>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</si>
  <si>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</si>
  <si>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</si>
  <si>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</si>
  <si>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</si>
  <si>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</si>
  <si>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</si>
  <si>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</si>
  <si>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</si>
  <si>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</si>
  <si>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</si>
  <si>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</si>
  <si>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</si>
  <si>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</si>
  <si>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</si>
  <si>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</si>
  <si>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</si>
  <si>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</si>
  <si>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</si>
  <si>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</si>
  <si>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</si>
  <si>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</si>
  <si>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</si>
  <si>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</si>
  <si>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</si>
  <si>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</si>
  <si>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</si>
  <si>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</si>
  <si>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</si>
  <si>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</si>
  <si>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</si>
  <si>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</si>
  <si>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</si>
  <si>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</si>
  <si>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</si>
  <si>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</si>
  <si>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</si>
  <si>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</si>
  <si>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</si>
  <si>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</si>
  <si>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</si>
  <si>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</si>
  <si>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</si>
  <si>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</si>
  <si>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</si>
  <si>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</si>
  <si>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</si>
  <si>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</si>
  <si>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</si>
  <si>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</si>
  <si>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</si>
  <si>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</si>
  <si>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</si>
  <si>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</si>
  <si>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</si>
  <si>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</si>
  <si>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</si>
  <si>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</si>
  <si>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</si>
  <si>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</si>
  <si>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</si>
  <si>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</si>
  <si>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</si>
  <si>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</si>
  <si>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</si>
  <si>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</si>
  <si>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</si>
  <si>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</si>
  <si>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</si>
  <si>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</si>
  <si>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</si>
  <si>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</si>
  <si>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</si>
  <si>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</si>
  <si>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</si>
  <si>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</si>
  <si>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</si>
  <si>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</si>
  <si>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</si>
  <si>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</si>
  <si>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</si>
  <si>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</si>
  <si>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</si>
  <si>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</si>
  <si>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</si>
  <si>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</si>
  <si>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</si>
  <si>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</si>
  <si>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</si>
  <si>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</si>
  <si>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</si>
  <si>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</si>
  <si>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</si>
  <si>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</si>
  <si>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</si>
  <si>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</si>
  <si>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</si>
  <si>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</si>
  <si>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</si>
  <si>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</si>
  <si>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</si>
  <si>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</si>
  <si>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</si>
  <si>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</si>
  <si>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</si>
  <si>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</si>
  <si>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</si>
  <si>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</si>
  <si>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</si>
  <si>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</si>
  <si>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</si>
  <si>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</si>
  <si>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</si>
  <si>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</si>
  <si>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</si>
  <si>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</si>
  <si>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</si>
  <si>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</si>
  <si>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</si>
  <si>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</si>
  <si>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</si>
  <si>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</si>
  <si>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</si>
  <si>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</si>
  <si>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</si>
  <si>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</si>
  <si>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</si>
  <si>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</si>
  <si>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</si>
  <si>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</si>
  <si>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</si>
  <si>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</si>
  <si>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</si>
  <si>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</si>
  <si>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</si>
  <si>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</si>
  <si>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</si>
  <si>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</si>
  <si>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</si>
  <si>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</si>
  <si>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</si>
  <si>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</si>
  <si>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</si>
  <si>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</si>
  <si>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</si>
  <si>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</si>
  <si>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</si>
  <si>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</si>
  <si>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</si>
  <si>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</si>
  <si>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</si>
  <si>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</si>
  <si>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</si>
  <si>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</si>
  <si>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</si>
  <si>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</si>
  <si>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</si>
  <si>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</si>
  <si>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</si>
  <si>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</si>
  <si>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</si>
  <si>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</si>
  <si>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</si>
  <si>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</si>
  <si>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</si>
  <si>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</si>
  <si>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</si>
  <si>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</si>
  <si>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</si>
  <si>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</si>
  <si>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</si>
  <si>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</si>
  <si>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</si>
  <si>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</si>
  <si>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</si>
  <si>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</si>
  <si>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</si>
  <si>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</si>
  <si>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</si>
  <si>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</si>
  <si>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</si>
  <si>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</si>
  <si>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</si>
  <si>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</si>
  <si>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</si>
  <si>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</si>
  <si>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</si>
  <si>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</si>
  <si>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</si>
  <si>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</si>
  <si>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</si>
  <si>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</si>
  <si>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</si>
  <si>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</si>
  <si>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</si>
  <si>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</si>
  <si>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</si>
  <si>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</si>
  <si>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</si>
  <si>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</si>
  <si>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</si>
  <si>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</si>
  <si>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</si>
  <si>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</si>
  <si>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</si>
  <si>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</si>
  <si>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</si>
  <si>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</si>
  <si>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</si>
  <si>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</si>
  <si>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</si>
  <si>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</si>
  <si>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</si>
  <si>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</si>
  <si>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</si>
  <si>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</si>
  <si>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</si>
  <si>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</si>
  <si>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</si>
  <si>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</si>
  <si>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</si>
  <si>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</si>
  <si>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</si>
  <si>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</si>
  <si>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</si>
  <si>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</si>
  <si>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</si>
  <si>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</si>
  <si>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</si>
  <si>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</si>
  <si>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</si>
  <si>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</si>
  <si>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</si>
  <si>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</si>
  <si>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</si>
  <si>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</si>
  <si>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</si>
  <si>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</si>
  <si>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</si>
  <si>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</si>
  <si>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</si>
  <si>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</si>
  <si>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</si>
  <si>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</si>
  <si>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</si>
  <si>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</si>
  <si>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</si>
  <si>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</si>
  <si>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</si>
  <si>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</si>
  <si>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</si>
  <si>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</si>
  <si>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</si>
  <si>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</si>
  <si>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</si>
  <si>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</si>
  <si>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</si>
  <si>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</si>
  <si>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</si>
  <si>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</si>
  <si>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</si>
  <si>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</si>
  <si>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</si>
  <si>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</si>
  <si>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</si>
  <si>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</si>
  <si>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</si>
  <si>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</si>
  <si>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</si>
  <si>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</si>
  <si>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</si>
  <si>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</si>
  <si>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</si>
  <si>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</si>
  <si>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</si>
  <si>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</si>
  <si>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</si>
  <si>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</si>
  <si>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</si>
  <si>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</si>
  <si>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</si>
  <si>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</si>
  <si>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</si>
  <si>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</si>
  <si>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</si>
  <si>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</si>
  <si>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</si>
  <si>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</si>
  <si>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</si>
  <si>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</si>
  <si>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</si>
  <si>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</si>
  <si>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</si>
  <si>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</si>
  <si>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</si>
  <si>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</si>
  <si>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</si>
  <si>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</si>
  <si>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</si>
  <si>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</si>
  <si>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</si>
  <si>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</si>
  <si>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</si>
  <si>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</si>
  <si>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</si>
  <si>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</si>
  <si>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</si>
  <si>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</si>
  <si>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</si>
  <si>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</si>
  <si>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</si>
  <si>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</si>
  <si>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</si>
  <si>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</si>
  <si>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</si>
  <si>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</si>
  <si>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</si>
  <si>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</si>
  <si>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</si>
  <si>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</si>
  <si>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</si>
  <si>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</si>
  <si>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</si>
  <si>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</si>
  <si>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</si>
  <si>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</si>
  <si>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</si>
  <si>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</si>
  <si>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</si>
  <si>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</si>
  <si>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</si>
  <si>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</si>
  <si>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</si>
  <si>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</si>
  <si>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</si>
  <si>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</si>
  <si>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</si>
  <si>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</si>
  <si>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</si>
  <si>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</si>
  <si>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</si>
  <si>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</si>
  <si>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</si>
  <si>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</si>
  <si>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</si>
  <si>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</si>
  <si>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</si>
  <si>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</si>
  <si>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</si>
  <si>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</si>
  <si>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</si>
  <si>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</si>
  <si>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</si>
  <si>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</si>
  <si>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</si>
  <si>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</si>
  <si>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</si>
  <si>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</si>
  <si>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</si>
  <si>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</si>
  <si>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</si>
  <si>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</si>
  <si>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</si>
  <si>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</si>
  <si>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</si>
  <si>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</si>
  <si>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</si>
  <si>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</si>
  <si>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</si>
  <si>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</si>
  <si>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</si>
  <si>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</si>
  <si>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</si>
  <si>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</si>
  <si>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</si>
  <si>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</si>
  <si>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</si>
  <si>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</si>
  <si>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</si>
  <si>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</si>
  <si>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</si>
  <si>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</si>
  <si>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</si>
  <si>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</si>
  <si>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</si>
  <si>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</si>
  <si>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</si>
  <si>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</si>
  <si>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</si>
  <si>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</si>
  <si>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</si>
  <si>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</si>
  <si>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</si>
  <si>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</si>
  <si>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</si>
  <si>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</si>
  <si>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</si>
  <si>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</si>
  <si>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</si>
  <si>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</si>
  <si>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</si>
  <si>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</si>
  <si>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</si>
  <si>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</si>
  <si>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</si>
  <si>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</si>
  <si>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</si>
  <si>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</si>
  <si>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</si>
  <si>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</si>
  <si>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</si>
  <si>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</si>
  <si>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</si>
  <si>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</si>
  <si>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</si>
  <si>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</si>
  <si>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</si>
  <si>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</si>
  <si>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</si>
  <si>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</si>
  <si>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</si>
  <si>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</si>
  <si>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</si>
  <si>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</si>
  <si>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</si>
  <si>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</si>
  <si>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</si>
  <si>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</si>
  <si>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</si>
  <si>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</si>
  <si>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</si>
  <si>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</si>
  <si>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</si>
  <si>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</si>
  <si>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</si>
  <si>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</si>
  <si>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</si>
  <si>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</si>
  <si>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</si>
  <si>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</si>
  <si>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</si>
  <si>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</si>
  <si>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</si>
  <si>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</si>
  <si>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</si>
  <si>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</si>
  <si>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</si>
  <si>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</si>
  <si>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</si>
  <si>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</si>
  <si>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</si>
  <si>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</si>
  <si>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</si>
  <si>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</si>
  <si>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</si>
  <si>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</si>
  <si>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</si>
  <si>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</si>
  <si>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</si>
  <si>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</si>
  <si>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</si>
  <si>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</si>
  <si>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</si>
  <si>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</si>
  <si>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</si>
  <si>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</si>
  <si>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</si>
  <si>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</si>
  <si>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</si>
  <si>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</si>
  <si>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</si>
  <si>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</si>
  <si>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</si>
  <si>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</si>
  <si>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</si>
  <si>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</si>
  <si>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</si>
  <si>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</si>
  <si>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</si>
  <si>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</si>
  <si>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</si>
  <si>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</si>
  <si>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</si>
  <si>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</si>
  <si>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</si>
  <si>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</si>
  <si>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</si>
  <si>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</si>
  <si>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</si>
  <si>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</si>
  <si>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</si>
  <si>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</si>
  <si>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</si>
  <si>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</si>
  <si>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</si>
  <si>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</si>
  <si>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</si>
  <si>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</si>
  <si>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</si>
  <si>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</si>
  <si>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</si>
  <si>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</si>
  <si>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</si>
  <si>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</si>
  <si>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</si>
  <si>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</si>
  <si>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</si>
  <si>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</si>
  <si>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</si>
  <si>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</si>
  <si>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</si>
  <si>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</si>
  <si>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</si>
  <si>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</si>
  <si>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</si>
  <si>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</si>
  <si>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</si>
  <si>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</si>
  <si>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</si>
  <si>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</si>
  <si>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</si>
  <si>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</si>
  <si>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</si>
  <si>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</si>
  <si>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</si>
  <si>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</si>
  <si>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</si>
  <si>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</si>
  <si>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</si>
  <si>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</si>
  <si>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</si>
  <si>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</si>
  <si>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</si>
  <si>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</si>
  <si>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</si>
  <si>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</si>
  <si>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</si>
  <si>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</si>
  <si>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</si>
  <si>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</si>
  <si>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</si>
  <si>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</si>
  <si>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</si>
  <si>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</si>
  <si>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</si>
  <si>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</si>
  <si>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</si>
  <si>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</si>
  <si>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</si>
  <si>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</si>
  <si>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</si>
  <si>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</si>
  <si>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</si>
  <si>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</si>
  <si>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</si>
  <si>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</si>
  <si>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</si>
  <si>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</si>
  <si>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</si>
  <si>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</si>
  <si>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</si>
  <si>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</si>
  <si>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</si>
  <si>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</si>
  <si>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</si>
  <si>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</si>
  <si>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</si>
  <si>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</si>
  <si>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</si>
  <si>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</si>
  <si>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</si>
  <si>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</si>
  <si>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</si>
  <si>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</si>
  <si>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</si>
  <si>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</si>
  <si>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</si>
  <si>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</si>
  <si>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</si>
  <si>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</si>
  <si>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</si>
  <si>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</si>
  <si>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</si>
  <si>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</si>
  <si>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</si>
  <si>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</si>
  <si>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</si>
  <si>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</si>
  <si>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</si>
  <si>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</si>
  <si>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</si>
  <si>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</si>
  <si>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</si>
  <si>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</si>
  <si>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</si>
  <si>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</si>
  <si>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</si>
  <si>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</si>
  <si>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</si>
  <si>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</si>
  <si>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</si>
  <si>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</si>
  <si>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</si>
  <si>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</si>
  <si>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</si>
  <si>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</si>
  <si>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</si>
  <si>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</si>
  <si>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</si>
  <si>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</si>
  <si>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</si>
  <si>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</si>
  <si>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</si>
  <si>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</si>
  <si>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</si>
  <si>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</si>
  <si>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</si>
  <si>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</si>
  <si>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</si>
  <si>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</si>
  <si>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</si>
  <si>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</si>
  <si>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</si>
  <si>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</si>
  <si>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</si>
  <si>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</si>
  <si>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</si>
  <si>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</si>
  <si>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</si>
  <si>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</si>
  <si>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</si>
  <si>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</si>
  <si>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</si>
  <si>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</si>
  <si>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</si>
  <si>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</si>
  <si>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</si>
  <si>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</si>
  <si>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</si>
  <si>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</si>
  <si>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</si>
  <si>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</si>
  <si>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</si>
  <si>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</si>
  <si>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</si>
  <si>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</si>
  <si>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</si>
  <si>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</si>
  <si>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</si>
  <si>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</si>
  <si>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</si>
  <si>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</si>
  <si>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</si>
  <si>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</si>
  <si>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</si>
  <si>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</si>
  <si>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</si>
  <si>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</si>
  <si>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</si>
  <si>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</si>
  <si>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</si>
  <si>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</si>
  <si>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</si>
  <si>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</si>
  <si>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</si>
  <si>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</si>
  <si>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</si>
  <si>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</si>
  <si>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</si>
  <si>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</si>
  <si>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</si>
  <si>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</si>
  <si>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</si>
  <si>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</si>
  <si>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</si>
  <si>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</si>
  <si>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</si>
  <si>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</si>
  <si>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</si>
  <si>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</si>
  <si>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</si>
  <si>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</si>
  <si>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</si>
  <si>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</si>
  <si>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</si>
  <si>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</si>
  <si>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</si>
  <si>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</si>
  <si>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</si>
  <si>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</si>
  <si>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</si>
  <si>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</si>
  <si>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</si>
  <si>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</si>
  <si>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</si>
  <si>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</si>
  <si>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</si>
  <si>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</si>
  <si>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</si>
  <si>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</si>
  <si>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</si>
  <si>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</si>
  <si>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</si>
  <si>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</si>
  <si>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</si>
  <si>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</si>
  <si>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</si>
  <si>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</si>
  <si>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</si>
  <si>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</si>
  <si>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</si>
  <si>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</si>
  <si>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</si>
  <si>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</si>
  <si>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</si>
  <si>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</si>
  <si>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</si>
  <si>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</si>
  <si>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</si>
  <si>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</si>
  <si>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</si>
  <si>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</si>
  <si>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</si>
  <si>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</si>
  <si>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</si>
  <si>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</si>
  <si>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</si>
  <si>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</si>
  <si>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</si>
  <si>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</si>
  <si>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</si>
  <si>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</si>
  <si>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</si>
  <si>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</si>
  <si>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</si>
  <si>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</si>
  <si>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</si>
  <si>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</si>
  <si>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</si>
  <si>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</si>
  <si>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</si>
  <si>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</si>
  <si>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</si>
  <si>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</si>
  <si>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</si>
  <si>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</si>
  <si>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</si>
  <si>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</si>
  <si>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</si>
  <si>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</si>
  <si>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</si>
  <si>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</si>
  <si>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</si>
  <si>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</si>
  <si>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</si>
  <si>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</si>
  <si>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</si>
  <si>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</si>
  <si>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</si>
  <si>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</si>
  <si>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</si>
  <si>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</si>
  <si>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</si>
  <si>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</si>
  <si>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</si>
  <si>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</si>
  <si>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</si>
  <si>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</si>
  <si>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</si>
  <si>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</si>
  <si>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</si>
  <si>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</si>
  <si>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</si>
  <si>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</si>
  <si>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</si>
  <si>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</si>
  <si>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</si>
  <si>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</si>
  <si>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</si>
  <si>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</si>
  <si>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</si>
  <si>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</si>
  <si>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</si>
  <si>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</si>
  <si>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</si>
  <si>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</si>
  <si>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</si>
  <si>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</si>
  <si>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</si>
  <si>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</si>
  <si>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</si>
  <si>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</si>
  <si>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</si>
  <si>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</si>
  <si>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</si>
  <si>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</si>
  <si>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</si>
  <si>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</si>
  <si>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</si>
  <si>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</si>
  <si>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</si>
  <si>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</si>
  <si>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</si>
  <si>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</si>
  <si>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</si>
  <si>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</si>
  <si>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</si>
  <si>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</si>
  <si>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</si>
  <si>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</si>
  <si>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</si>
  <si>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</si>
  <si>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</si>
  <si>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</si>
  <si>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</si>
  <si>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</si>
  <si>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</si>
  <si>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</si>
  <si>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</si>
  <si>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</si>
  <si>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</si>
  <si>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</si>
  <si>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</si>
  <si>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</si>
  <si>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</si>
  <si>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</si>
  <si>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</si>
  <si>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</si>
  <si>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</si>
  <si>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</si>
  <si>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</si>
  <si>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</si>
  <si>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</si>
  <si>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</si>
  <si>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</si>
  <si>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</si>
  <si>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</si>
  <si>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</si>
  <si>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</si>
  <si>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</si>
  <si>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</si>
  <si>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</si>
  <si>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</si>
  <si>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</si>
  <si>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</si>
  <si>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</si>
  <si>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</si>
  <si>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</si>
  <si>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</si>
  <si>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</si>
  <si>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</si>
  <si>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</si>
  <si>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</si>
  <si>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</si>
  <si>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</si>
  <si>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</si>
  <si>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</si>
  <si>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</si>
  <si>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</si>
  <si>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</si>
  <si>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</si>
  <si>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</si>
  <si>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</si>
  <si>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</si>
  <si>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</si>
  <si>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</si>
  <si>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</si>
  <si>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</si>
  <si>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</si>
  <si>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</si>
  <si>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</si>
  <si>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</si>
  <si>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</si>
  <si>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</si>
  <si>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</si>
  <si>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</si>
  <si>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</si>
  <si>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</si>
  <si>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</si>
  <si>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</si>
  <si>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</si>
  <si>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</si>
  <si>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</si>
  <si>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</si>
  <si>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</si>
  <si>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</si>
  <si>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</si>
  <si>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</si>
  <si>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</si>
  <si>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</si>
  <si>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</si>
  <si>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</si>
  <si>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</si>
  <si>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</si>
  <si>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</si>
  <si>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</si>
  <si>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</si>
  <si>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</si>
  <si>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</si>
  <si>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</si>
  <si>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</si>
  <si>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</si>
  <si>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</si>
  <si>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</si>
  <si>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</si>
  <si>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</si>
  <si>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</si>
  <si>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</si>
  <si>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</si>
  <si>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</si>
  <si>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</si>
  <si>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</si>
  <si>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</si>
  <si>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</si>
  <si>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</si>
  <si>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</si>
  <si>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</si>
  <si>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</si>
  <si>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</si>
  <si>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</si>
  <si>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</si>
  <si>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</si>
  <si>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</si>
  <si>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</si>
  <si>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</si>
  <si>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</si>
  <si>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</si>
  <si>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</si>
  <si>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</si>
  <si>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</si>
  <si>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</si>
  <si>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</si>
  <si>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</si>
  <si>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</si>
  <si>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</si>
  <si>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</si>
  <si>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</si>
  <si>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</si>
  <si>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</si>
  <si>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</si>
  <si>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</si>
  <si>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</si>
  <si>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</si>
  <si>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</si>
  <si>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</si>
  <si>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</si>
  <si>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</si>
  <si>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</si>
  <si>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</si>
  <si>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</si>
  <si>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</si>
  <si>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</si>
  <si>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</si>
  <si>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</si>
  <si>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</si>
  <si>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</si>
  <si>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</si>
  <si>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</si>
  <si>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</si>
  <si>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</si>
  <si>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</si>
  <si>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</si>
  <si>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</si>
  <si>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</si>
  <si>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</si>
  <si>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</si>
  <si>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</si>
  <si>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</si>
  <si>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</si>
  <si>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</si>
  <si>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</si>
  <si>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</si>
  <si>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</si>
  <si>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</si>
  <si>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</si>
  <si>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</si>
  <si>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</si>
  <si>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</si>
  <si>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</si>
  <si>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</si>
  <si>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</si>
  <si>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</si>
  <si>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</si>
  <si>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</si>
  <si>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</si>
  <si>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</si>
  <si>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</si>
  <si>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</si>
  <si>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</si>
  <si>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</si>
  <si>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</si>
  <si>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</si>
  <si>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</si>
  <si>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</si>
  <si>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</si>
  <si>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</si>
  <si>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</si>
  <si>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</si>
  <si>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</si>
  <si>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</si>
  <si>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</si>
  <si>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</si>
  <si>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</si>
  <si>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</si>
  <si>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</si>
  <si>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</si>
  <si>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</si>
  <si>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</si>
  <si>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</si>
  <si>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</si>
  <si>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</si>
  <si>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</si>
  <si>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</si>
  <si>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</si>
  <si>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</si>
  <si>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</si>
  <si>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</si>
  <si>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</si>
  <si>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</si>
  <si>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</si>
  <si>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</si>
  <si>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</si>
  <si>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</si>
  <si>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</si>
  <si>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</si>
  <si>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</si>
  <si>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</si>
  <si>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</si>
  <si>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</si>
  <si>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</si>
  <si>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</si>
  <si>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</si>
  <si>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</si>
  <si>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</si>
  <si>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</si>
  <si>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</si>
  <si>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</si>
  <si>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</si>
  <si>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</si>
  <si>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</si>
  <si>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</si>
  <si>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</si>
  <si>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</si>
  <si>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</si>
  <si>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</si>
  <si>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</si>
  <si>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</si>
  <si>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</si>
  <si>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</si>
  <si>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</si>
  <si>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</si>
  <si>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</si>
  <si>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</si>
  <si>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</si>
  <si>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</si>
  <si>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</si>
  <si>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</si>
  <si>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</si>
  <si>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</si>
  <si>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</si>
  <si>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</si>
  <si>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</si>
  <si>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</si>
  <si>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</si>
  <si>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</si>
  <si>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</si>
  <si>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</si>
  <si>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</si>
  <si>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</si>
  <si>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</si>
  <si>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</si>
  <si>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</si>
  <si>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</si>
  <si>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</si>
  <si>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</si>
  <si>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</si>
  <si>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</si>
  <si>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</si>
  <si>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</si>
  <si>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</si>
  <si>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</si>
  <si>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</si>
  <si>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</si>
  <si>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</si>
  <si>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</si>
  <si>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</si>
  <si>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</si>
  <si>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</si>
  <si>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</si>
  <si>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</si>
  <si>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</si>
  <si>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</si>
  <si>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</si>
  <si>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</si>
  <si>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</si>
  <si>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</si>
  <si>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</si>
  <si>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</si>
  <si>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</si>
  <si>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</si>
  <si>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</si>
  <si>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</si>
  <si>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</si>
  <si>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</si>
  <si>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</si>
  <si>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</si>
  <si>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</si>
  <si>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</si>
  <si>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</si>
  <si>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</si>
  <si>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</si>
  <si>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</si>
  <si>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</si>
  <si>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</si>
  <si>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</si>
  <si>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</si>
  <si>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</si>
  <si>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</si>
  <si>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</si>
  <si>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</si>
  <si>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</si>
  <si>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</si>
  <si>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</si>
  <si>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</si>
  <si>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</si>
  <si>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</si>
  <si>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</si>
  <si>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</si>
  <si>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</si>
  <si>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</si>
  <si>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</si>
  <si>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</si>
  <si>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</si>
  <si>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</si>
  <si>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</si>
  <si>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</si>
  <si>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</si>
  <si>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</si>
  <si>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</si>
  <si>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</si>
  <si>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</si>
  <si>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</si>
  <si>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</si>
  <si>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</si>
  <si>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</si>
  <si>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</si>
  <si>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</si>
  <si>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</si>
  <si>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</si>
  <si>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</si>
  <si>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</si>
  <si>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</si>
  <si>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</si>
  <si>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</si>
  <si>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</si>
  <si>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</si>
  <si>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</si>
  <si>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</si>
  <si>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</si>
  <si>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</si>
  <si>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</si>
  <si>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</si>
  <si>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</si>
  <si>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</si>
  <si>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</si>
  <si>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</si>
  <si>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</si>
  <si>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</si>
  <si>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</si>
  <si>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</si>
  <si>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</si>
  <si>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</si>
  <si>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</si>
  <si>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</si>
  <si>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</si>
  <si>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</si>
  <si>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</si>
  <si>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</si>
  <si>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</si>
  <si>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</si>
  <si>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</si>
  <si>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</si>
  <si>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</si>
  <si>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</si>
  <si>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</si>
  <si>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</si>
  <si>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</si>
  <si>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</si>
  <si>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</si>
  <si>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</si>
  <si>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</si>
  <si>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</si>
  <si>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</si>
  <si>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</si>
  <si>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</si>
  <si>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</si>
  <si>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</si>
  <si>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</si>
  <si>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</si>
  <si>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</si>
  <si>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</si>
  <si>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</si>
  <si>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</si>
  <si>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</si>
  <si>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</si>
  <si>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</si>
  <si>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</si>
  <si>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</si>
  <si>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</si>
  <si>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</si>
  <si>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</si>
  <si>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</si>
  <si>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</si>
  <si>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</si>
  <si>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</si>
  <si>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</si>
  <si>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</si>
  <si>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</si>
  <si>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</si>
  <si>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</si>
  <si>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</si>
  <si>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</si>
  <si>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</si>
  <si>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</si>
  <si>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</si>
  <si>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</si>
  <si>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</si>
  <si>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</si>
  <si>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</si>
  <si>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</si>
  <si>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</si>
  <si>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</si>
  <si>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</si>
  <si>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</si>
  <si>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</si>
  <si>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</si>
  <si>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</si>
  <si>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</si>
  <si>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</si>
  <si>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</si>
  <si>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</si>
  <si>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</si>
  <si>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</si>
  <si>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</si>
  <si>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</si>
  <si>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</si>
  <si>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</si>
  <si>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</si>
  <si>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</si>
  <si>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</si>
  <si>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</si>
  <si>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</si>
  <si>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</si>
  <si>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</si>
  <si>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</si>
  <si>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</si>
  <si>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</si>
  <si>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</si>
  <si>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</si>
  <si>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</si>
  <si>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</si>
  <si>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</si>
  <si>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</si>
  <si>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</si>
  <si>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</si>
  <si>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</si>
  <si>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</si>
  <si>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</si>
  <si>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</si>
  <si>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</si>
  <si>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</si>
  <si>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</si>
  <si>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</si>
  <si>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</si>
  <si>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</si>
  <si>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</si>
  <si>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</si>
  <si>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</si>
  <si>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</si>
  <si>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</si>
  <si>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</si>
  <si>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</si>
  <si>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</si>
  <si>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</si>
  <si>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</si>
  <si>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</si>
  <si>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</si>
  <si>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</si>
  <si>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</si>
  <si>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</si>
  <si>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</si>
  <si>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</si>
  <si>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</si>
  <si>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</si>
  <si>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</si>
  <si>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</si>
  <si>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</si>
  <si>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</si>
  <si>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</si>
  <si>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</si>
  <si>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</si>
  <si>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</si>
  <si>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</si>
  <si>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</si>
  <si>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</si>
  <si>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</si>
  <si>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</si>
  <si>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</si>
  <si>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</si>
  <si>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</si>
  <si>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</si>
  <si>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</si>
  <si>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</si>
  <si>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</si>
  <si>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</si>
  <si>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</si>
  <si>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</si>
  <si>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</si>
  <si>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</si>
  <si>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</si>
  <si>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</si>
  <si>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</si>
  <si>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</si>
  <si>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</si>
  <si>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</si>
  <si>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</si>
  <si>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</si>
  <si>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</si>
  <si>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</si>
  <si>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</si>
  <si>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</si>
  <si>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</si>
  <si>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</si>
  <si>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</si>
  <si>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</si>
  <si>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</si>
  <si>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</si>
  <si>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</si>
  <si>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</si>
  <si>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</si>
  <si>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</si>
  <si>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</si>
  <si>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</si>
  <si>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</si>
  <si>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</si>
  <si>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</si>
  <si>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</si>
  <si>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</si>
  <si>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</si>
  <si>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</si>
  <si>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</si>
  <si>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</si>
  <si>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</si>
  <si>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</si>
  <si>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</si>
  <si>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</si>
  <si>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</si>
  <si>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</si>
  <si>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</si>
  <si>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</si>
  <si>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</si>
  <si>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</si>
  <si>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</si>
  <si>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</si>
  <si>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</si>
  <si>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</si>
  <si>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</si>
  <si>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</si>
  <si>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</si>
  <si>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</si>
  <si>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</si>
  <si>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</si>
  <si>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</si>
  <si>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</si>
  <si>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</si>
  <si>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</si>
  <si>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</si>
  <si>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</si>
  <si>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</si>
  <si>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</si>
  <si>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</si>
  <si>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</si>
  <si>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</si>
  <si>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</si>
  <si>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</si>
  <si>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</si>
  <si>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</si>
  <si>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</si>
  <si>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</si>
  <si>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</si>
  <si>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</si>
  <si>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</si>
  <si>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</si>
  <si>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</si>
  <si>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</si>
  <si>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</si>
  <si>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</si>
  <si>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</si>
  <si>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</si>
  <si>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</si>
  <si>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</si>
  <si>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</si>
  <si>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</si>
  <si>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</si>
  <si>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</si>
  <si>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</si>
  <si>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</si>
  <si>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</si>
  <si>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</si>
  <si>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</si>
  <si>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</si>
  <si>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</si>
  <si>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</si>
  <si>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</si>
  <si>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</si>
  <si>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</si>
  <si>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</si>
  <si>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</si>
  <si>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</si>
  <si>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</si>
  <si>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</si>
  <si>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</si>
  <si>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</si>
  <si>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</si>
  <si>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</si>
  <si>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</si>
  <si>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</si>
  <si>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</si>
  <si>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</si>
  <si>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</si>
  <si>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</si>
  <si>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</si>
  <si>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</si>
  <si>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</si>
  <si>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</si>
  <si>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</si>
  <si>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</si>
  <si>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</si>
  <si>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</si>
  <si>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</si>
  <si>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</si>
  <si>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</si>
  <si>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</si>
  <si>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</si>
  <si>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</si>
  <si>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</si>
  <si>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</si>
  <si>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</si>
  <si>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</si>
  <si>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</si>
  <si>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</si>
  <si>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</si>
  <si>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</si>
  <si>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</si>
  <si>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</si>
  <si>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</si>
  <si>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</si>
  <si>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</si>
  <si>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</si>
  <si>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</si>
  <si>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</si>
  <si>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</si>
  <si>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</si>
  <si>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</si>
  <si>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</si>
  <si>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</si>
  <si>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</si>
  <si>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</si>
  <si>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</si>
  <si>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</si>
  <si>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</si>
  <si>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</si>
  <si>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</si>
  <si>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</si>
  <si>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</si>
  <si>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</si>
  <si>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</si>
  <si>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</si>
  <si>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</si>
  <si>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</si>
  <si>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</si>
  <si>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</si>
  <si>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</si>
  <si>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</si>
  <si>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</si>
  <si>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</si>
  <si>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</si>
  <si>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</si>
  <si>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</si>
  <si>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</si>
  <si>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</si>
  <si>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</si>
  <si>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</si>
  <si>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</si>
  <si>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</si>
  <si>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</si>
  <si>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</si>
  <si>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</si>
  <si>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</si>
  <si>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</si>
  <si>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</si>
  <si>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</si>
  <si>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</si>
  <si>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</si>
  <si>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</si>
  <si>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</si>
  <si>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</si>
  <si>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</si>
  <si>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</si>
  <si>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</si>
  <si>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</si>
  <si>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</si>
  <si>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</si>
  <si>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</si>
  <si>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</si>
  <si>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</si>
  <si>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</si>
  <si>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</si>
  <si>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</si>
  <si>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</si>
  <si>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</si>
  <si>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</si>
  <si>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</si>
  <si>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</si>
  <si>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</si>
  <si>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</si>
  <si>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</si>
  <si>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</si>
  <si>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</si>
  <si>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</si>
  <si>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</si>
  <si>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</si>
  <si>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</si>
  <si>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</si>
  <si>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</si>
  <si>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</si>
  <si>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</si>
  <si>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</si>
  <si>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</si>
  <si>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</si>
  <si>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</si>
  <si>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</si>
  <si>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</si>
  <si>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</si>
  <si>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</si>
  <si>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</si>
  <si>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</si>
  <si>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</si>
  <si>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</si>
  <si>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</si>
  <si>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</si>
  <si>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</si>
  <si>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</si>
  <si>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</si>
  <si>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</si>
  <si>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</si>
  <si>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</si>
  <si>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</si>
  <si>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</si>
  <si>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</si>
  <si>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</si>
  <si>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</si>
  <si>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</si>
  <si>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</si>
  <si>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</si>
  <si>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</si>
  <si>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</si>
  <si>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</si>
  <si>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</si>
  <si>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</si>
  <si>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</si>
  <si>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</si>
  <si>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</si>
  <si>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</si>
  <si>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</si>
  <si>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</si>
  <si>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</si>
  <si>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</si>
  <si>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</si>
  <si>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</si>
  <si>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</si>
  <si>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</si>
  <si>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</si>
  <si>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</si>
  <si>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</si>
  <si>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</si>
  <si>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</si>
  <si>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</si>
  <si>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</si>
  <si>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</si>
  <si>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</si>
  <si>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</si>
  <si>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</si>
  <si>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</si>
  <si>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</si>
  <si>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</si>
  <si>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</si>
  <si>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</si>
  <si>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</si>
  <si>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</si>
  <si>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</si>
  <si>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</si>
  <si>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</si>
  <si>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</si>
  <si>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</si>
  <si>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</si>
  <si>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</si>
  <si>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</si>
  <si>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</si>
  <si>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</si>
  <si>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</si>
  <si>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</si>
  <si>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</si>
  <si>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</si>
  <si>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</si>
  <si>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</si>
  <si>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</si>
  <si>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</si>
  <si>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</si>
  <si>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</si>
  <si>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</si>
  <si>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</si>
  <si>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</si>
  <si>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</si>
  <si>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</si>
  <si>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</si>
  <si>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</si>
  <si>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</si>
  <si>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</si>
  <si>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</si>
  <si>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</si>
  <si>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</si>
  <si>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</si>
  <si>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</si>
  <si>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</si>
  <si>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</si>
  <si>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</si>
  <si>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</si>
  <si>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</si>
  <si>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</si>
  <si>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</si>
  <si>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</si>
  <si>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</si>
  <si>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</si>
  <si>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</si>
  <si>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</si>
  <si>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</si>
  <si>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</si>
  <si>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</si>
  <si>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</si>
  <si>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</si>
  <si>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</si>
  <si>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</si>
  <si>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</si>
  <si>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</si>
  <si>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</si>
  <si>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</si>
  <si>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</si>
  <si>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</si>
  <si>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</si>
  <si>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</si>
  <si>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</si>
  <si>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</si>
  <si>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</si>
  <si>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</si>
  <si>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</si>
  <si>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</si>
  <si>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</si>
  <si>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</si>
  <si>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</si>
  <si>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</si>
  <si>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</si>
  <si>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</si>
  <si>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</si>
  <si>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</si>
  <si>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</si>
  <si>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</si>
  <si>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</si>
  <si>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</si>
  <si>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</si>
  <si>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</si>
  <si>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</si>
  <si>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</si>
  <si>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</si>
  <si>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</si>
  <si>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</si>
  <si>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</si>
  <si>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</si>
  <si>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</si>
  <si>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</si>
  <si>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</si>
  <si>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</si>
  <si>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</si>
  <si>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</si>
  <si>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</si>
  <si>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</si>
  <si>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</si>
  <si>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</si>
  <si>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</si>
  <si>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</si>
  <si>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</si>
  <si>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</si>
  <si>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</si>
  <si>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</si>
  <si>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</si>
  <si>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</si>
  <si>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</si>
  <si>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</si>
  <si>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</si>
  <si>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</si>
  <si>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</si>
  <si>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</si>
  <si>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</si>
  <si>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</si>
  <si>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</si>
  <si>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</si>
  <si>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</si>
  <si>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</si>
  <si>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</si>
  <si>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</si>
  <si>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</si>
  <si>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</si>
  <si>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</si>
  <si>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</si>
  <si>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</si>
  <si>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</si>
  <si>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</si>
  <si>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</si>
  <si>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</si>
  <si>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</si>
  <si>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</si>
  <si>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</si>
  <si>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</si>
  <si>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</si>
  <si>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</si>
  <si>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</si>
  <si>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</si>
  <si>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</si>
  <si>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</si>
  <si>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</si>
  <si>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</si>
  <si>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</si>
  <si>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</si>
  <si>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</si>
  <si>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</si>
  <si>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</si>
  <si>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</si>
  <si>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</si>
  <si>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</si>
  <si>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</si>
  <si>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</si>
  <si>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</si>
  <si>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</si>
  <si>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</si>
  <si>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</si>
  <si>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</si>
  <si>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</si>
  <si>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</si>
  <si>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</si>
  <si>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</si>
  <si>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</si>
  <si>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</si>
  <si>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</si>
  <si>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</si>
  <si>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</si>
  <si>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</si>
  <si>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</si>
  <si>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</si>
  <si>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</si>
  <si>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</si>
  <si>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</si>
  <si>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</si>
  <si>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</si>
  <si>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</si>
  <si>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</si>
  <si>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</si>
  <si>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</si>
  <si>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</si>
  <si>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</si>
  <si>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</si>
  <si>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</si>
  <si>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</si>
  <si>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</si>
  <si>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</si>
  <si>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</si>
  <si>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</si>
  <si>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</si>
  <si>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</si>
  <si>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</si>
  <si>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</si>
  <si>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</si>
  <si>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</si>
  <si>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</si>
  <si>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</si>
  <si>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</si>
  <si>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</si>
  <si>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</si>
  <si>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</si>
  <si>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</si>
  <si>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</si>
  <si>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</si>
  <si>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</si>
  <si>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</si>
  <si>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</si>
  <si>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</si>
  <si>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</si>
  <si>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</si>
  <si>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</si>
  <si>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</si>
  <si>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</si>
  <si>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</si>
  <si>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</si>
  <si>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</si>
  <si>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</si>
  <si>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</si>
  <si>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</si>
  <si>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</si>
  <si>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</si>
  <si>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</si>
  <si>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</si>
  <si>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</si>
  <si>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</si>
  <si>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</si>
  <si>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</si>
  <si>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</si>
  <si>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</si>
  <si>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</si>
  <si>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</si>
  <si>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</si>
  <si>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</si>
  <si>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</si>
  <si>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</si>
  <si>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</si>
  <si>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</si>
  <si>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</si>
  <si>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</si>
  <si>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</si>
  <si>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</si>
  <si>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</si>
  <si>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</si>
  <si>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</si>
  <si>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</si>
  <si>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</si>
  <si>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</si>
  <si>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</si>
  <si>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</si>
  <si>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</si>
  <si>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</si>
  <si>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</si>
  <si>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</si>
  <si>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</si>
  <si>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</si>
  <si>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</si>
  <si>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</si>
  <si>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</si>
  <si>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</si>
  <si>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</si>
  <si>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</si>
  <si>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</si>
  <si>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</si>
  <si>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</si>
  <si>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</si>
  <si>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</si>
  <si>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</si>
  <si>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</si>
  <si>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</si>
  <si>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</si>
  <si>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</si>
  <si>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</si>
  <si>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</si>
  <si>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</si>
  <si>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</si>
  <si>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</si>
  <si>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</si>
  <si>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</si>
  <si>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</si>
  <si>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</si>
  <si>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</si>
  <si>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</si>
  <si>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</si>
  <si>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</si>
  <si>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</si>
  <si>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</si>
  <si>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</si>
  <si>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</si>
  <si>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</si>
  <si>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</si>
  <si>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</si>
  <si>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</si>
  <si>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</si>
  <si>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</si>
  <si>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</si>
  <si>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</si>
  <si>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</si>
  <si>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</si>
  <si>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</si>
  <si>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</si>
  <si>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</si>
  <si>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</si>
  <si>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</si>
  <si>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</si>
  <si>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</si>
  <si>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</si>
  <si>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</si>
  <si>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</si>
  <si>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</si>
  <si>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</si>
  <si>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</si>
  <si>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</si>
  <si>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</si>
  <si>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</si>
  <si>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</si>
  <si>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</si>
  <si>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</si>
  <si>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</si>
  <si>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</si>
  <si>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</si>
  <si>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</si>
  <si>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</si>
  <si>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</si>
  <si>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</si>
  <si>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</si>
  <si>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</si>
  <si>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</si>
  <si>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</si>
  <si>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</si>
  <si>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</si>
  <si>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</si>
  <si>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</si>
  <si>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</si>
  <si>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</si>
  <si>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</si>
  <si>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</si>
  <si>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</si>
  <si>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</si>
  <si>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</si>
  <si>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</si>
  <si>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</si>
  <si>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</si>
  <si>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</si>
  <si>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</si>
  <si>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</si>
  <si>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</si>
  <si>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</si>
  <si>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</si>
  <si>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</si>
  <si>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</si>
  <si>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</si>
  <si>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</si>
  <si>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</si>
  <si>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</si>
  <si>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</si>
  <si>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</si>
  <si>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</si>
  <si>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</si>
  <si>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</si>
  <si>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</si>
  <si>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</si>
  <si>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</si>
  <si>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</si>
  <si>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</si>
  <si>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</si>
  <si>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</si>
  <si>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</si>
  <si>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</si>
  <si>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</si>
  <si>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</si>
  <si>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</si>
  <si>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</si>
  <si>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</si>
  <si>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</si>
  <si>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</si>
  <si>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</si>
  <si>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</si>
  <si>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</si>
  <si>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</si>
  <si>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</si>
  <si>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</si>
  <si>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</si>
  <si>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</si>
  <si>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</si>
  <si>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</si>
  <si>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</si>
  <si>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</si>
  <si>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</si>
  <si>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</si>
  <si>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</si>
  <si>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</si>
  <si>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</si>
  <si>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</si>
  <si>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</si>
  <si>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</si>
  <si>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</si>
  <si>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</si>
  <si>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</si>
  <si>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</si>
  <si>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</si>
  <si>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</si>
  <si>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</si>
  <si>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</si>
  <si>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</si>
  <si>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</si>
  <si>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</si>
  <si>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</si>
  <si>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</si>
  <si>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</si>
  <si>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</si>
  <si>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</si>
  <si>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</si>
  <si>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</si>
  <si>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</si>
  <si>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</si>
  <si>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</si>
  <si>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</si>
  <si>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</si>
  <si>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</si>
  <si>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</si>
  <si>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</si>
  <si>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</si>
  <si>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</si>
  <si>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</si>
  <si>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</si>
  <si>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</si>
  <si>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</si>
  <si>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</si>
  <si>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</si>
  <si>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</si>
  <si>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</si>
  <si>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</si>
  <si>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</si>
  <si>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</si>
  <si>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</si>
  <si>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</si>
  <si>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</si>
  <si>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</si>
  <si>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</si>
  <si>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</si>
  <si>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</si>
  <si>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</si>
  <si>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</si>
  <si>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</si>
  <si>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</si>
  <si>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</si>
  <si>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</si>
  <si>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</si>
  <si>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</si>
  <si>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</si>
  <si>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</si>
  <si>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</si>
  <si>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</si>
  <si>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</si>
  <si>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</si>
  <si>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</si>
  <si>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</si>
  <si>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</si>
  <si>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</si>
  <si>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</si>
  <si>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</si>
  <si>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</si>
  <si>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</si>
  <si>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</si>
  <si>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</si>
  <si>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</si>
  <si>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</si>
  <si>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</si>
  <si>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</si>
  <si>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</si>
  <si>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</si>
  <si>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</si>
  <si>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</si>
  <si>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</si>
  <si>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</si>
  <si>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</si>
  <si>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</si>
  <si>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</si>
  <si>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</si>
  <si>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</si>
  <si>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</si>
  <si>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</si>
  <si>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</si>
  <si>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</si>
  <si>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</si>
  <si>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</si>
  <si>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</si>
  <si>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</si>
  <si>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</si>
  <si>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</si>
  <si>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</si>
  <si>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</si>
  <si>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</si>
  <si>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</si>
  <si>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</si>
  <si>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</si>
  <si>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</si>
  <si>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</si>
  <si>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</si>
  <si>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</si>
  <si>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</si>
  <si>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</si>
  <si>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</si>
  <si>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</si>
  <si>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</si>
  <si>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</si>
  <si>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</si>
  <si>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</si>
  <si>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</si>
  <si>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</si>
  <si>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</si>
  <si>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</si>
  <si>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</si>
  <si>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</si>
  <si>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</si>
  <si>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</si>
  <si>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</si>
  <si>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</si>
  <si>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</si>
  <si>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</si>
  <si>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</si>
  <si>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</si>
  <si>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</si>
  <si>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</si>
  <si>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</si>
  <si>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</si>
  <si>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</si>
  <si>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</si>
  <si>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</si>
  <si>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</si>
  <si>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</si>
  <si>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</si>
  <si>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</si>
  <si>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</si>
  <si>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</si>
  <si>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</si>
  <si>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</si>
  <si>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</si>
  <si>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</si>
  <si>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</si>
  <si>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</si>
  <si>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</si>
  <si>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</si>
  <si>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</si>
  <si>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</si>
  <si>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</si>
  <si>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</si>
  <si>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</si>
  <si>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</si>
  <si>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</si>
  <si>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</si>
  <si>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</si>
  <si>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</si>
  <si>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</si>
  <si>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</si>
  <si>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</si>
  <si>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</si>
  <si>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</si>
  <si>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</si>
  <si>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</si>
  <si>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</si>
  <si>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</si>
  <si>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</si>
  <si>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</si>
  <si>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</si>
  <si>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</si>
  <si>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</si>
  <si>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</si>
  <si>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</si>
  <si>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</si>
  <si>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</si>
  <si>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</si>
  <si>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</si>
  <si>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</si>
  <si>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</si>
  <si>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</si>
  <si>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</si>
  <si>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</si>
  <si>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</si>
  <si>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</si>
  <si>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</si>
  <si>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</si>
  <si>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</si>
  <si>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</si>
  <si>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</si>
  <si>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</si>
  <si>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</si>
  <si>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</si>
  <si>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</si>
  <si>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</si>
  <si>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</si>
  <si>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</si>
  <si>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</si>
  <si>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</si>
  <si>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</si>
  <si>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</si>
  <si>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</si>
  <si>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</si>
  <si>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</si>
  <si>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</si>
  <si>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</si>
  <si>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</si>
  <si>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</si>
  <si>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</si>
  <si>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</si>
  <si>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</si>
  <si>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</si>
  <si>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</si>
  <si>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</si>
  <si>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</si>
  <si>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</si>
  <si>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</si>
  <si>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</si>
  <si>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</si>
  <si>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</si>
  <si>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</si>
  <si>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</si>
  <si>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</si>
  <si>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</si>
  <si>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</si>
  <si>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</si>
  <si>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</si>
  <si>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</si>
  <si>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</si>
  <si>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</si>
  <si>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</si>
  <si>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</si>
  <si>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</si>
  <si>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</si>
  <si>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</si>
  <si>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</si>
  <si>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</si>
  <si>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</si>
  <si>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</si>
  <si>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</si>
  <si>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</si>
  <si>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</si>
  <si>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</si>
  <si>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</si>
  <si>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</si>
  <si>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</si>
  <si>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</si>
  <si>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</si>
  <si>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</si>
  <si>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</si>
  <si>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</si>
  <si>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</si>
  <si>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</si>
  <si>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</si>
  <si>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</si>
  <si>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</si>
  <si>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</si>
  <si>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</si>
  <si>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</si>
  <si>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</si>
  <si>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</si>
  <si>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</si>
  <si>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</si>
  <si>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</si>
  <si>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</si>
  <si>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</si>
  <si>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</si>
  <si>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</si>
  <si>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</si>
  <si>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</si>
  <si>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</si>
  <si>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</si>
  <si>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</si>
  <si>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</si>
  <si>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</si>
  <si>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</si>
  <si>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</si>
  <si>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</si>
  <si>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</si>
  <si>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</si>
  <si>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</si>
  <si>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</si>
  <si>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</si>
  <si>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</si>
  <si>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</si>
  <si>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</si>
  <si>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</si>
  <si>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</si>
  <si>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</si>
  <si>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</si>
  <si>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</si>
  <si>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</si>
  <si>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</si>
  <si>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</si>
  <si>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</si>
  <si>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</si>
  <si>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</si>
  <si>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</si>
  <si>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</si>
  <si>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</si>
  <si>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</si>
  <si>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</si>
  <si>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</si>
  <si>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</si>
  <si>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</si>
  <si>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</si>
  <si>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</si>
  <si>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</si>
  <si>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</si>
  <si>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</si>
  <si>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</si>
  <si>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</si>
  <si>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</si>
  <si>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</si>
  <si>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</si>
  <si>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</si>
  <si>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</si>
  <si>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</si>
  <si>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</si>
  <si>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</si>
  <si>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</si>
  <si>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</si>
  <si>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</si>
  <si>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</si>
  <si>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</si>
  <si>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</si>
  <si>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</si>
  <si>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</si>
  <si>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</si>
  <si>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</si>
  <si>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</si>
  <si>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</si>
  <si>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</si>
  <si>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</si>
  <si>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</si>
  <si>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</si>
  <si>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</si>
  <si>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</si>
  <si>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</si>
  <si>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</si>
  <si>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</si>
  <si>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</si>
  <si>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</si>
  <si>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</si>
  <si>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</si>
  <si>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</si>
  <si>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</si>
  <si>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</si>
  <si>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</si>
  <si>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</si>
  <si>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</si>
  <si>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</si>
  <si>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</si>
  <si>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</si>
  <si>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</si>
  <si>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</si>
  <si>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</si>
  <si>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</si>
  <si>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</si>
  <si>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</si>
  <si>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</si>
  <si>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</si>
  <si>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</si>
  <si>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</si>
  <si>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</si>
  <si>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</si>
  <si>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</si>
  <si>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</si>
  <si>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</si>
  <si>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</si>
  <si>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</si>
  <si>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</si>
  <si>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</si>
  <si>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</si>
  <si>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</si>
  <si>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</si>
  <si>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</si>
  <si>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</si>
  <si>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</si>
  <si>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</si>
  <si>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</si>
  <si>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</si>
  <si>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</si>
  <si>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</si>
  <si>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</si>
  <si>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</si>
  <si>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</si>
  <si>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</si>
  <si>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</si>
  <si>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</si>
  <si>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</si>
  <si>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</si>
  <si>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</si>
  <si>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</si>
  <si>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</si>
  <si>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</si>
  <si>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</si>
  <si>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</si>
  <si>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</si>
  <si>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</si>
  <si>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</si>
  <si>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</si>
  <si>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</si>
  <si>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</si>
  <si>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</si>
  <si>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</si>
  <si>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</si>
  <si>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</si>
  <si>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</si>
  <si>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</si>
  <si>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</si>
  <si>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</si>
  <si>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</si>
  <si>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</si>
  <si>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</si>
  <si>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</si>
  <si>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</si>
  <si>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</si>
  <si>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</si>
  <si>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</si>
  <si>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</si>
  <si>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</si>
  <si>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</si>
  <si>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</si>
  <si>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</si>
  <si>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</si>
  <si>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</si>
  <si>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</si>
  <si>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</si>
  <si>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</si>
  <si>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</si>
  <si>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</si>
  <si>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</si>
  <si>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</si>
  <si>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</si>
  <si>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</si>
  <si>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</si>
  <si>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</si>
  <si>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</si>
  <si>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</si>
  <si>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</si>
  <si>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</si>
  <si>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</si>
  <si>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</si>
  <si>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</si>
  <si>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</si>
  <si>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</si>
  <si>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</si>
  <si>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</si>
  <si>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</si>
  <si>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</si>
  <si>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</si>
  <si>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</si>
  <si>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</si>
  <si>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</si>
  <si>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</si>
  <si>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</si>
  <si>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</si>
  <si>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</si>
  <si>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</si>
  <si>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</si>
  <si>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</si>
  <si>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</si>
  <si>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</si>
  <si>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</si>
  <si>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</si>
  <si>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</si>
  <si>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</si>
  <si>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</si>
  <si>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</si>
  <si>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</si>
  <si>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</si>
  <si>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</si>
  <si>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</si>
  <si>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</si>
  <si>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</si>
  <si>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</si>
  <si>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</si>
  <si>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</si>
  <si>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</si>
  <si>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</si>
  <si>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</si>
  <si>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</si>
  <si>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</si>
  <si>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</si>
  <si>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</si>
  <si>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</si>
  <si>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</si>
  <si>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</si>
  <si>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</si>
  <si>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</si>
  <si>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</si>
  <si>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</si>
  <si>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</si>
  <si>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</si>
  <si>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</si>
  <si>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</si>
  <si>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</si>
  <si>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</si>
  <si>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</si>
  <si>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</si>
  <si>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</si>
  <si>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</si>
  <si>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</si>
  <si>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</si>
  <si>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</si>
  <si>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</si>
  <si>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</si>
  <si>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</si>
  <si>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</si>
  <si>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</si>
  <si>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</si>
  <si>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</si>
  <si>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</si>
  <si>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</si>
  <si>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</si>
  <si>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</si>
  <si>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</si>
  <si>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</si>
  <si>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</si>
  <si>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</si>
  <si>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</si>
  <si>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</si>
  <si>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</si>
  <si>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</si>
  <si>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</si>
  <si>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</si>
  <si>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</si>
  <si>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</si>
  <si>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</si>
  <si>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</si>
  <si>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</si>
  <si>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</si>
  <si>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</si>
  <si>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</si>
  <si>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</si>
  <si>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</si>
  <si>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</si>
  <si>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</si>
  <si>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</si>
  <si>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</si>
  <si>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</si>
  <si>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</si>
  <si>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</si>
  <si>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</si>
  <si>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</si>
  <si>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</si>
  <si>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</si>
  <si>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</si>
  <si>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</si>
  <si>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</si>
  <si>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</si>
  <si>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</si>
  <si>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</si>
  <si>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</si>
  <si>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</si>
  <si>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</si>
  <si>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</si>
  <si>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</si>
  <si>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</si>
  <si>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</si>
  <si>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</si>
  <si>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</si>
  <si>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</si>
  <si>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</si>
  <si>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</si>
  <si>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</si>
  <si>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</si>
  <si>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</si>
  <si>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</si>
  <si>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</si>
  <si>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</si>
  <si>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</si>
  <si>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</si>
  <si>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</si>
  <si>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</si>
  <si>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</si>
  <si>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</si>
  <si>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</si>
  <si>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</si>
  <si>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</si>
  <si>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</si>
  <si>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</si>
  <si>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</si>
  <si>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</si>
  <si>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</si>
  <si>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</si>
  <si>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</si>
  <si>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</si>
  <si>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</si>
  <si>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</si>
  <si>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</si>
  <si>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</si>
  <si>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</si>
  <si>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</si>
  <si>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</si>
  <si>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</si>
  <si>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</si>
  <si>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</si>
  <si>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</si>
  <si>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</si>
  <si>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</si>
  <si>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</si>
  <si>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</si>
  <si>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</si>
  <si>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</si>
  <si>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</si>
  <si>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</si>
  <si>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</si>
  <si>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</si>
  <si>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</si>
  <si>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</si>
  <si>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</si>
  <si>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</si>
  <si>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</si>
  <si>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</si>
  <si>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</si>
  <si>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</si>
  <si>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</si>
  <si>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</si>
  <si>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</si>
  <si>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</si>
  <si>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</si>
  <si>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</si>
  <si>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</si>
  <si>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</si>
  <si>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</si>
  <si>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</si>
  <si>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</si>
  <si>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</si>
  <si>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</si>
  <si>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</si>
  <si>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</si>
  <si>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</si>
  <si>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</si>
  <si>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</si>
  <si>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</si>
  <si>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</si>
  <si>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</si>
  <si>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</si>
  <si>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</si>
  <si>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</si>
  <si>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</si>
  <si>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</si>
  <si>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</si>
  <si>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</si>
  <si>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</si>
  <si>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</si>
  <si>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</si>
  <si>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</si>
  <si>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</si>
  <si>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</si>
  <si>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</si>
  <si>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</si>
  <si>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</si>
  <si>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</si>
  <si>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</si>
  <si>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</si>
  <si>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</si>
  <si>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</si>
  <si>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</si>
  <si>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</si>
  <si>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</si>
  <si>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</si>
  <si>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</si>
  <si>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</si>
  <si>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</si>
  <si>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</si>
  <si>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</si>
  <si>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</si>
  <si>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</si>
  <si>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</si>
  <si>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</si>
  <si>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</si>
  <si>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</si>
  <si>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</si>
  <si>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</si>
  <si>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</si>
  <si>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</si>
  <si>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</si>
  <si>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</si>
  <si>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</si>
  <si>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</si>
  <si>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</si>
  <si>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</si>
  <si>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</si>
  <si>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</si>
  <si>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</si>
  <si>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</si>
  <si>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</si>
  <si>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</si>
  <si>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</si>
  <si>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</si>
  <si>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</si>
  <si>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</si>
  <si>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</si>
  <si>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</si>
  <si>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</si>
  <si>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</si>
  <si>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</si>
  <si>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</si>
  <si>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</si>
  <si>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</si>
  <si>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</si>
  <si>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</si>
  <si>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</si>
  <si>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</si>
  <si>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</si>
  <si>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</si>
  <si>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</si>
  <si>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</si>
  <si>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</si>
  <si>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</si>
  <si>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</si>
  <si>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</si>
  <si>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</si>
  <si>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</si>
  <si>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</si>
  <si>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</si>
  <si>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</si>
  <si>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</si>
  <si>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</si>
  <si>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</si>
  <si>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</si>
  <si>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</si>
  <si>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</si>
  <si>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</si>
  <si>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</si>
  <si>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</si>
  <si>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</si>
  <si>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</si>
  <si>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</si>
  <si>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</si>
  <si>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</si>
  <si>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</si>
  <si>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</si>
  <si>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</si>
  <si>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</si>
  <si>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</si>
  <si>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</si>
  <si>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</si>
  <si>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</si>
  <si>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</si>
  <si>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</si>
  <si>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</si>
  <si>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</si>
  <si>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</si>
  <si>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</si>
  <si>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</si>
  <si>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</si>
  <si>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</si>
  <si>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</si>
  <si>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</si>
  <si>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</si>
  <si>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</si>
  <si>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</si>
  <si>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</si>
  <si>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</si>
  <si>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</si>
  <si>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</si>
  <si>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</si>
  <si>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</si>
  <si>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</si>
  <si>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</si>
  <si>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</si>
  <si>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</si>
  <si>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</si>
  <si>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</si>
  <si>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</si>
  <si>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</si>
  <si>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</si>
  <si>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</si>
  <si>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</si>
  <si>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</si>
  <si>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</si>
  <si>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</si>
  <si>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</si>
  <si>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</si>
  <si>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</si>
  <si>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</si>
  <si>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</si>
  <si>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</si>
  <si>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</si>
  <si>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</si>
  <si>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</si>
  <si>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</si>
  <si>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</si>
  <si>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</si>
  <si>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</si>
  <si>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</si>
  <si>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</si>
  <si>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</si>
  <si>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</si>
  <si>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</si>
  <si>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</si>
  <si>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</si>
  <si>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</si>
  <si>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</si>
  <si>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</si>
  <si>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</si>
  <si>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</si>
  <si>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</si>
  <si>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</si>
  <si>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</si>
  <si>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</si>
  <si>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</si>
  <si>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</si>
  <si>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</si>
  <si>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</si>
  <si>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</si>
  <si>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</si>
  <si>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</si>
  <si>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</si>
  <si>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</si>
  <si>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</si>
  <si>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</si>
  <si>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</si>
  <si>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</si>
  <si>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</si>
  <si>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</si>
  <si>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</si>
  <si>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</si>
  <si>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</si>
  <si>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</si>
  <si>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</si>
  <si>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</si>
  <si>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</si>
  <si>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</si>
  <si>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</si>
  <si>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</si>
  <si>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</si>
  <si>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</si>
  <si>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</si>
  <si>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</si>
  <si>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</si>
  <si>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</si>
  <si>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</si>
  <si>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</si>
  <si>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</si>
  <si>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</si>
  <si>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</si>
  <si>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</si>
  <si>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</si>
  <si>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</si>
  <si>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</si>
  <si>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</si>
  <si>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</si>
  <si>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</si>
  <si>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</si>
  <si>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</si>
  <si>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</si>
  <si>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</si>
  <si>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</si>
  <si>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</si>
  <si>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</si>
  <si>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</si>
  <si>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</si>
  <si>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</si>
  <si>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</si>
  <si>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</si>
  <si>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</si>
  <si>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</si>
  <si>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</si>
  <si>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</si>
  <si>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</si>
  <si>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</si>
  <si>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</si>
  <si>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</si>
  <si>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</si>
  <si>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</si>
  <si>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</si>
  <si>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</si>
  <si>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</si>
  <si>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</si>
  <si>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</si>
  <si>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</si>
  <si>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</si>
  <si>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</si>
  <si>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</si>
  <si>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</si>
  <si>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</si>
  <si>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</si>
  <si>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</si>
  <si>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</si>
  <si>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</si>
  <si>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</si>
  <si>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</si>
  <si>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</si>
  <si>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</si>
  <si>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</si>
  <si>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</si>
  <si>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</si>
  <si>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</si>
  <si>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</si>
  <si>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</si>
  <si>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</si>
  <si>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</si>
  <si>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</si>
  <si>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</si>
  <si>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</si>
  <si>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</si>
  <si>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</si>
  <si>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</si>
  <si>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</si>
  <si>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</si>
  <si>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</si>
  <si>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</si>
  <si>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</si>
  <si>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</si>
  <si>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</si>
  <si>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</si>
  <si>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</si>
  <si>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</si>
  <si>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</si>
  <si>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</si>
  <si>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</si>
  <si>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</si>
  <si>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</si>
  <si>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</si>
  <si>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</si>
  <si>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</si>
  <si>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</si>
  <si>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</si>
  <si>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</si>
  <si>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</si>
  <si>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</si>
  <si>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</si>
  <si>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</si>
  <si>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</si>
  <si>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</si>
  <si>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</si>
  <si>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</si>
  <si>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</si>
  <si>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</si>
  <si>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</si>
  <si>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</si>
  <si>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</si>
  <si>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</si>
  <si>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</si>
  <si>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</si>
  <si>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</si>
  <si>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</si>
  <si>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</si>
  <si>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</si>
  <si>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</si>
  <si>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</si>
  <si>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</si>
  <si>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</si>
  <si>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</si>
  <si>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</si>
  <si>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</si>
  <si>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</si>
  <si>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</si>
  <si>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</si>
  <si>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</si>
  <si>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</si>
  <si>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</si>
  <si>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</si>
  <si>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</si>
  <si>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</si>
  <si>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</si>
  <si>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</si>
  <si>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</si>
  <si>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</si>
  <si>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</si>
  <si>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</si>
  <si>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</si>
  <si>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</si>
  <si>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</si>
  <si>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</si>
  <si>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</si>
  <si>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</si>
  <si>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</si>
  <si>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</si>
  <si>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</si>
  <si>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</si>
  <si>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</si>
  <si>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</si>
  <si>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</si>
  <si>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</si>
  <si>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</si>
  <si>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</si>
  <si>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</si>
  <si>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</si>
  <si>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</si>
  <si>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</si>
  <si>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</si>
  <si>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</si>
  <si>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</si>
  <si>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</si>
  <si>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</si>
  <si>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</si>
  <si>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</si>
  <si>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</si>
  <si>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</si>
  <si>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</si>
  <si>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</si>
  <si>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</si>
  <si>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</si>
  <si>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</si>
  <si>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</si>
  <si>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</si>
  <si>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</si>
  <si>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</si>
  <si>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</si>
  <si>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</si>
  <si>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</si>
  <si>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</si>
  <si>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</si>
  <si>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</si>
  <si>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</si>
  <si>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</si>
  <si>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</si>
  <si>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</si>
  <si>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</si>
  <si>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</si>
  <si>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</si>
  <si>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</si>
  <si>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</si>
  <si>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</si>
  <si>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</si>
  <si>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</si>
  <si>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</si>
  <si>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</si>
  <si>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</si>
  <si>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</si>
  <si>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</si>
  <si>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</si>
  <si>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</si>
  <si>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</si>
  <si>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</si>
  <si>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</si>
  <si>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</si>
  <si>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</si>
  <si>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</si>
  <si>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</si>
  <si>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</si>
  <si>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</si>
  <si>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</si>
  <si>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</si>
  <si>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</si>
  <si>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</si>
  <si>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</si>
  <si>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</si>
  <si>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</si>
  <si>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</si>
  <si>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</si>
  <si>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</si>
  <si>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</si>
  <si>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</si>
  <si>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</si>
  <si>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</si>
  <si>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</si>
  <si>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</si>
  <si>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</si>
  <si>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</si>
  <si>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</si>
  <si>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</si>
  <si>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</si>
  <si>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</si>
  <si>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</si>
  <si>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</si>
  <si>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</si>
  <si>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</si>
  <si>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</si>
  <si>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</si>
  <si>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</si>
  <si>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</si>
  <si>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</si>
  <si>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</si>
  <si>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</si>
  <si>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</si>
  <si>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</si>
  <si>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</si>
  <si>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</si>
  <si>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</si>
  <si>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</si>
  <si>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</si>
  <si>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</si>
  <si>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</si>
  <si>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</si>
  <si>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</si>
  <si>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</si>
  <si>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</si>
  <si>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</si>
  <si>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</si>
  <si>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</si>
  <si>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</si>
  <si>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</si>
  <si>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</si>
  <si>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</si>
  <si>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</si>
  <si>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</si>
  <si>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</si>
  <si>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</si>
  <si>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</si>
  <si>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</si>
  <si>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</si>
  <si>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</si>
  <si>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</si>
  <si>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</si>
  <si>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</si>
  <si>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</si>
  <si>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</si>
  <si>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</si>
  <si>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</si>
  <si>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</si>
  <si>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</si>
  <si>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</si>
  <si>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</si>
  <si>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</si>
  <si>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</si>
  <si>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</si>
  <si>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</si>
  <si>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</si>
  <si>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</si>
  <si>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</si>
  <si>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</si>
  <si>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</si>
  <si>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</si>
  <si>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</si>
  <si>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</si>
  <si>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</si>
  <si>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</si>
  <si>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</si>
  <si>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</si>
  <si>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</si>
  <si>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</si>
  <si>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</si>
  <si>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</si>
  <si>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</si>
  <si>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</si>
  <si>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</si>
  <si>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</si>
  <si>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</si>
  <si>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</si>
  <si>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</si>
  <si>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</si>
  <si>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</si>
  <si>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</si>
  <si>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</si>
  <si>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</si>
  <si>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</si>
  <si>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</si>
  <si>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</si>
  <si>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</si>
  <si>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</si>
  <si>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</si>
  <si>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</si>
  <si>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</si>
  <si>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</si>
  <si>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</si>
  <si>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</si>
  <si>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</si>
  <si>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</si>
  <si>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</si>
  <si>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</si>
  <si>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</si>
  <si>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</si>
  <si>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</si>
  <si>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</si>
  <si>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</si>
  <si>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</si>
  <si>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</si>
  <si>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</si>
  <si>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</si>
  <si>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</si>
  <si>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</si>
  <si>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</si>
  <si>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</si>
  <si>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</si>
  <si>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</si>
  <si>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</si>
  <si>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</si>
  <si>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</si>
  <si>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</si>
  <si>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</si>
  <si>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</si>
  <si>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</si>
  <si>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</si>
  <si>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</si>
  <si>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</si>
  <si>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</si>
  <si>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</si>
  <si>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</si>
  <si>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</si>
  <si>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</si>
  <si>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</si>
  <si>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</si>
  <si>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</si>
  <si>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</si>
  <si>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</si>
  <si>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</si>
  <si>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</si>
  <si>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</si>
  <si>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</si>
  <si>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</si>
  <si>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</si>
  <si>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</si>
  <si>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</si>
  <si>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</si>
  <si>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</si>
  <si>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</si>
  <si>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</si>
  <si>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</si>
  <si>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</si>
  <si>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</si>
  <si>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</si>
  <si>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</si>
  <si>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</si>
  <si>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</si>
  <si>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</si>
  <si>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</si>
  <si>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</si>
  <si>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</si>
  <si>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</si>
  <si>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</si>
  <si>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</si>
  <si>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</si>
  <si>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</si>
  <si>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</si>
  <si>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</si>
  <si>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</si>
  <si>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</si>
  <si>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</si>
  <si>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</si>
  <si>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</si>
  <si>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</si>
  <si>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</si>
  <si>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</si>
  <si>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</si>
  <si>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</si>
  <si>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</si>
  <si>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</si>
  <si>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</si>
  <si>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</si>
  <si>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</si>
  <si>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</si>
  <si>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</si>
  <si>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</si>
  <si>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</si>
  <si>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</si>
  <si>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</si>
  <si>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</si>
  <si>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</si>
  <si>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</si>
  <si>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</si>
  <si>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</si>
  <si>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</si>
  <si>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</si>
  <si>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</si>
  <si>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</si>
  <si>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</si>
  <si>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</si>
  <si>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</si>
  <si>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</si>
  <si>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</si>
  <si>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</si>
  <si>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</si>
  <si>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</si>
  <si>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</si>
  <si>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</si>
  <si>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</si>
  <si>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</si>
  <si>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</si>
  <si>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</si>
  <si>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</si>
  <si>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</si>
  <si>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</si>
  <si>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</si>
  <si>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</si>
  <si>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</si>
  <si>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</si>
  <si>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</si>
  <si>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</si>
  <si>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</si>
  <si>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</si>
  <si>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</si>
  <si>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</si>
  <si>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</si>
  <si>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</si>
  <si>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</si>
  <si>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</si>
  <si>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</si>
  <si>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</si>
  <si>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</si>
  <si>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</si>
  <si>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</si>
  <si>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</si>
  <si>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</si>
  <si>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</si>
  <si>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</si>
  <si>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</si>
  <si>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</si>
  <si>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</si>
  <si>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</si>
  <si>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</si>
  <si>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</si>
  <si>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</si>
  <si>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</si>
  <si>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</si>
  <si>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</si>
  <si>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</si>
  <si>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</si>
  <si>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</si>
  <si>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</si>
  <si>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</si>
  <si>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</si>
  <si>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</si>
  <si>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</si>
  <si>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</si>
  <si>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</si>
  <si>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</si>
  <si>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</si>
  <si>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</si>
  <si>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</si>
  <si>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</si>
  <si>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</si>
  <si>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</si>
  <si>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</si>
  <si>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</si>
  <si>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</si>
  <si>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</si>
  <si>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</si>
  <si>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</si>
  <si>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</si>
  <si>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</si>
  <si>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</si>
  <si>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</si>
  <si>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</si>
  <si>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</si>
  <si>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</si>
  <si>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</si>
  <si>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</si>
  <si>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</si>
  <si>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</si>
  <si>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</si>
  <si>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</si>
  <si>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</si>
  <si>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</si>
  <si>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</si>
  <si>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</si>
  <si>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</si>
  <si>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</si>
  <si>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</si>
  <si>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</si>
  <si>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</si>
  <si>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</si>
  <si>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</si>
  <si>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</si>
  <si>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</si>
  <si>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</si>
  <si>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</si>
  <si>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</si>
  <si>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</si>
  <si>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</si>
  <si>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</si>
  <si>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</si>
  <si>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</si>
  <si>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</si>
  <si>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</si>
  <si>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</si>
  <si>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</si>
  <si>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</si>
  <si>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</si>
  <si>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</si>
  <si>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</si>
  <si>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</si>
  <si>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</si>
  <si>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</si>
  <si>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</si>
  <si>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</si>
  <si>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</si>
  <si>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</si>
  <si>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</si>
  <si>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</si>
  <si>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</si>
  <si>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</si>
  <si>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</si>
  <si>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</si>
  <si>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</si>
  <si>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</si>
  <si>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</si>
  <si>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</si>
  <si>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</si>
  <si>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</si>
  <si>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</si>
  <si>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</si>
  <si>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</si>
  <si>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</si>
  <si>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</si>
  <si>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</si>
  <si>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</si>
  <si>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</si>
  <si>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</si>
  <si>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</si>
  <si>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</si>
  <si>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</si>
  <si>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</si>
  <si>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</si>
  <si>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</si>
  <si>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</si>
  <si>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</si>
  <si>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</si>
  <si>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</si>
  <si>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</si>
  <si>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</si>
  <si>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</si>
  <si>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</si>
  <si>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</si>
  <si>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</si>
  <si>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</si>
  <si>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</si>
  <si>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</si>
  <si>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</si>
  <si>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</si>
  <si>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</si>
  <si>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</si>
  <si>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</si>
  <si>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</si>
  <si>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</si>
  <si>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</si>
  <si>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</si>
  <si>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</si>
  <si>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</si>
  <si>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</si>
  <si>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</si>
  <si>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</si>
  <si>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</si>
  <si>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</si>
  <si>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</si>
  <si>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</si>
  <si>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</si>
  <si>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</si>
  <si>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</si>
  <si>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</si>
  <si>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</si>
  <si>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</si>
  <si>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</si>
  <si>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</si>
  <si>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</si>
  <si>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</si>
  <si>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</si>
  <si>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</si>
  <si>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</si>
  <si>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</si>
  <si>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</si>
  <si>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</si>
  <si>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</si>
  <si>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</si>
  <si>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</si>
  <si>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</si>
  <si>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</si>
  <si>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</si>
  <si>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</si>
  <si>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</si>
  <si>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</si>
  <si>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</si>
  <si>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</si>
  <si>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</si>
  <si>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</si>
  <si>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</si>
  <si>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</si>
  <si>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</si>
  <si>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</si>
  <si>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</si>
  <si>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</si>
  <si>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</si>
  <si>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</si>
  <si>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</si>
  <si>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</si>
  <si>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</si>
  <si>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</si>
  <si>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</si>
  <si>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</si>
  <si>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</si>
  <si>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</si>
  <si>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</si>
  <si>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</si>
  <si>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</si>
  <si>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</si>
  <si>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</si>
  <si>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</si>
  <si>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</si>
  <si>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</si>
  <si>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</si>
  <si>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</si>
  <si>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</si>
  <si>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</si>
  <si>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</si>
  <si>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</si>
  <si>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</si>
  <si>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</si>
  <si>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</si>
  <si>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</si>
  <si>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</si>
  <si>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</si>
  <si>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</si>
  <si>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</si>
  <si>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</si>
  <si>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</si>
  <si>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</si>
  <si>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</si>
  <si>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</si>
  <si>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</si>
  <si>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</si>
  <si>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</si>
  <si>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</si>
  <si>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</si>
  <si>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</si>
  <si>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</si>
  <si>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</si>
  <si>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</si>
  <si>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</si>
  <si>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</si>
  <si>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</si>
  <si>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</si>
  <si>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</si>
  <si>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</si>
  <si>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</si>
  <si>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</si>
  <si>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</si>
  <si>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</si>
  <si>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</si>
  <si>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</si>
  <si>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</si>
  <si>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</si>
  <si>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</si>
  <si>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</si>
  <si>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</si>
  <si>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</si>
  <si>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</si>
  <si>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</si>
  <si>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</si>
  <si>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</si>
  <si>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</si>
  <si>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</si>
  <si>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</si>
  <si>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</si>
  <si>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</si>
  <si>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</si>
  <si>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</si>
  <si>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</si>
  <si>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</si>
  <si>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</si>
  <si>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</si>
  <si>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</si>
  <si>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</si>
  <si>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</si>
  <si>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</si>
  <si>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</si>
  <si>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</si>
  <si>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</si>
  <si>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</si>
  <si>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</si>
  <si>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</si>
  <si>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</si>
  <si>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</si>
  <si>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</si>
  <si>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</si>
  <si>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</si>
  <si>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</si>
  <si>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</si>
  <si>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</si>
  <si>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</si>
  <si>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</si>
  <si>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</si>
  <si>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</si>
  <si>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</si>
  <si>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</si>
  <si>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</si>
  <si>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</si>
  <si>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</si>
  <si>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</si>
  <si>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</si>
  <si>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</si>
  <si>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</si>
  <si>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</si>
  <si>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</si>
  <si>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</si>
  <si>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</si>
  <si>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</si>
  <si>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</si>
  <si>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</si>
  <si>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</si>
  <si>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</si>
  <si>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</si>
  <si>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</si>
  <si>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</si>
  <si>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</si>
  <si>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</si>
  <si>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</si>
  <si>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</si>
  <si>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</si>
  <si>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</si>
  <si>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</si>
  <si>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</si>
  <si>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</si>
  <si>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</si>
  <si>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</si>
  <si>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</si>
  <si>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</si>
  <si>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</si>
  <si>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</si>
  <si>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</si>
  <si>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</si>
  <si>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</si>
  <si>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</si>
  <si>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</si>
  <si>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</si>
  <si>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</si>
  <si>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</si>
  <si>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</si>
  <si>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</si>
  <si>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</si>
  <si>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</si>
  <si>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</si>
  <si>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</si>
  <si>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</si>
  <si>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</si>
  <si>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</si>
  <si>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</si>
  <si>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</si>
  <si>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</si>
  <si>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</si>
  <si>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</si>
  <si>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</si>
  <si>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</si>
  <si>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</si>
  <si>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</si>
  <si>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</si>
  <si>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</si>
  <si>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</si>
  <si>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</si>
  <si>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</si>
  <si>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</si>
  <si>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</si>
  <si>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</si>
  <si>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</si>
  <si>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</si>
  <si>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</si>
  <si>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</si>
  <si>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</si>
  <si>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</si>
  <si>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</si>
  <si>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</si>
  <si>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</si>
  <si>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</si>
  <si>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</si>
  <si>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</si>
  <si>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</si>
  <si>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</si>
  <si>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</si>
  <si>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</si>
  <si>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</si>
  <si>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</si>
  <si>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</si>
  <si>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</si>
  <si>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</si>
  <si>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</si>
  <si>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</si>
  <si>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</si>
  <si>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</si>
  <si>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</si>
  <si>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</si>
  <si>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</si>
  <si>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</si>
  <si>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</si>
  <si>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</si>
  <si>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</si>
  <si>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</si>
  <si>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</si>
  <si>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</si>
  <si>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</si>
  <si>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</si>
  <si>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</si>
  <si>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</si>
  <si>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</si>
  <si>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</si>
  <si>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</si>
  <si>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</si>
  <si>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</si>
  <si>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</si>
  <si>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</si>
  <si>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</si>
  <si>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</si>
  <si>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</si>
  <si>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</si>
  <si>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</si>
  <si>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</si>
  <si>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</si>
  <si>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</si>
  <si>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</si>
  <si>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</si>
  <si>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</si>
  <si>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</si>
  <si>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</si>
  <si>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</si>
  <si>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</si>
  <si>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</si>
  <si>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</si>
  <si>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</si>
  <si>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</si>
  <si>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</si>
  <si>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</si>
  <si>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</si>
  <si>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</si>
  <si>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</si>
  <si>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</si>
  <si>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</si>
  <si>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</si>
  <si>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</si>
  <si>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</si>
  <si>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</si>
  <si>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</si>
  <si>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</si>
  <si>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</si>
  <si>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</si>
  <si>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</si>
  <si>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</si>
  <si>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</si>
  <si>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</si>
  <si>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</si>
  <si>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</si>
  <si>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</si>
  <si>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</si>
  <si>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</si>
  <si>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</si>
  <si>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</si>
  <si>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</si>
  <si>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</si>
  <si>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</si>
  <si>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</si>
  <si>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</si>
  <si>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</si>
  <si>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</si>
  <si>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</si>
  <si>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</si>
  <si>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</si>
  <si>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</si>
  <si>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</si>
  <si>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</si>
  <si>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</si>
  <si>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</si>
  <si>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</si>
  <si>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</si>
  <si>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</si>
  <si>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</si>
  <si>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</si>
  <si>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</si>
  <si>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</si>
  <si>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</si>
  <si>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</si>
  <si>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</si>
  <si>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</si>
  <si>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</si>
  <si>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</si>
  <si>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</si>
  <si>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</si>
  <si>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</si>
  <si>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</si>
  <si>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</si>
  <si>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</si>
  <si>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</si>
  <si>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</si>
  <si>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</si>
  <si>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</si>
  <si>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</si>
  <si>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</si>
  <si>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</si>
  <si>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</si>
  <si>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</si>
  <si>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</si>
  <si>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</si>
  <si>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</si>
  <si>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</si>
  <si>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</si>
  <si>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</si>
  <si>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</si>
  <si>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</si>
  <si>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</si>
  <si>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</si>
  <si>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</si>
  <si>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</si>
  <si>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</si>
  <si>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</si>
  <si>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</si>
  <si>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</si>
  <si>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</si>
  <si>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</si>
  <si>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</si>
  <si>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</si>
  <si>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</si>
  <si>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</si>
  <si>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</si>
  <si>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</si>
  <si>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</si>
  <si>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</si>
  <si>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</si>
  <si>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</si>
  <si>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</si>
  <si>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</si>
  <si>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</si>
  <si>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</si>
  <si>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</si>
  <si>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</si>
  <si>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</si>
  <si>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</si>
  <si>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</si>
  <si>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</si>
  <si>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</si>
  <si>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</si>
  <si>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</si>
  <si>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</si>
  <si>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</si>
  <si>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</si>
  <si>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</si>
  <si>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</si>
  <si>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</si>
  <si>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</si>
  <si>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</si>
  <si>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</si>
  <si>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</si>
  <si>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</si>
  <si>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</si>
  <si>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</si>
  <si>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</si>
  <si>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</si>
  <si>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</si>
  <si>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</si>
  <si>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</si>
  <si>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</si>
  <si>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</si>
  <si>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</si>
  <si>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</si>
  <si>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</si>
  <si>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</si>
  <si>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</si>
  <si>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</si>
  <si>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</si>
  <si>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</si>
  <si>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</si>
  <si>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</si>
  <si>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</si>
  <si>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</si>
  <si>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</si>
  <si>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</si>
  <si>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</si>
  <si>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</si>
  <si>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</si>
  <si>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</si>
  <si>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</si>
  <si>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</si>
  <si>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</si>
  <si>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</si>
  <si>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</si>
  <si>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</si>
  <si>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</si>
  <si>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</si>
  <si>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</si>
  <si>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</si>
  <si>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</si>
  <si>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</si>
  <si>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</si>
  <si>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</si>
  <si>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</si>
  <si>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</si>
  <si>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</si>
  <si>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</si>
  <si>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</si>
  <si>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</si>
  <si>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</si>
  <si>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</si>
  <si>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</si>
  <si>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</si>
  <si>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</si>
  <si>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</si>
  <si>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</si>
  <si>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</si>
  <si>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</si>
  <si>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</si>
  <si>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</si>
  <si>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</si>
  <si>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</si>
  <si>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</si>
  <si>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</si>
  <si>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</si>
  <si>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</si>
  <si>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</si>
  <si>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</si>
  <si>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</si>
  <si>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</si>
  <si>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</si>
  <si>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</si>
  <si>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</si>
  <si>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</si>
  <si>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</si>
  <si>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</si>
  <si>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</si>
  <si>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</si>
  <si>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</si>
  <si>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</si>
  <si>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</si>
  <si>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</si>
  <si>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</si>
  <si>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</si>
  <si>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</si>
  <si>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</si>
  <si>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</si>
  <si>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</si>
  <si>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</si>
  <si>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</si>
  <si>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</si>
  <si>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</si>
  <si>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</si>
  <si>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</si>
  <si>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</si>
  <si>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</si>
  <si>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</si>
  <si>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</si>
  <si>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</si>
  <si>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</si>
  <si>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</si>
  <si>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</si>
  <si>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</si>
  <si>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</si>
  <si>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</si>
  <si>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</si>
  <si>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</si>
  <si>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</si>
  <si>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</si>
  <si>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</si>
  <si>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</si>
  <si>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</si>
  <si>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</si>
  <si>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</si>
  <si>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</si>
  <si>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</si>
  <si>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</si>
  <si>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</si>
  <si>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</si>
  <si>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</si>
  <si>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</si>
  <si>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</si>
  <si>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</si>
  <si>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</si>
  <si>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</si>
  <si>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</si>
  <si>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</si>
  <si>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</si>
  <si>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</si>
  <si>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</si>
  <si>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</si>
  <si>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</si>
  <si>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</si>
  <si>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</si>
  <si>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</si>
  <si>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</si>
  <si>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</si>
  <si>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</si>
  <si>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</si>
  <si>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</si>
  <si>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</si>
  <si>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</si>
  <si>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</si>
  <si>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</si>
  <si>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</si>
  <si>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</si>
  <si>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</si>
  <si>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</si>
  <si>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</si>
  <si>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</si>
  <si>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</si>
  <si>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</si>
  <si>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</si>
  <si>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</si>
  <si>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</si>
  <si>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</si>
  <si>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</si>
  <si>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</si>
  <si>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</si>
  <si>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</si>
  <si>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</si>
  <si>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</si>
  <si>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</si>
  <si>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</si>
  <si>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</si>
  <si>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</si>
  <si>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</si>
  <si>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</si>
  <si>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</si>
  <si>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</si>
  <si>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</si>
  <si>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</si>
  <si>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</si>
  <si>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</si>
  <si>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</si>
  <si>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</si>
  <si>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</si>
  <si>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</si>
  <si>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</si>
  <si>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</si>
  <si>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</si>
  <si>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</si>
  <si>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</si>
  <si>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</si>
  <si>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</si>
  <si>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</si>
  <si>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</si>
  <si>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</si>
  <si>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</si>
  <si>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</si>
  <si>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</si>
  <si>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</si>
  <si>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</si>
  <si>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</si>
  <si>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</si>
  <si>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</si>
  <si>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</si>
  <si>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</si>
  <si>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</si>
  <si>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</si>
  <si>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</si>
  <si>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</si>
  <si>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</si>
  <si>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</si>
  <si>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</si>
  <si>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</si>
  <si>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</si>
  <si>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</si>
  <si>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</si>
  <si>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</si>
  <si>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</si>
  <si>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</si>
  <si>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</si>
  <si>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</si>
  <si>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</si>
  <si>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</si>
  <si>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</si>
  <si>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</si>
  <si>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</si>
  <si>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</si>
  <si>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</si>
  <si>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</si>
  <si>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</si>
  <si>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</si>
  <si>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</si>
  <si>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</si>
  <si>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</si>
  <si>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</si>
  <si>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</si>
  <si>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</si>
  <si>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</si>
  <si>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</si>
  <si>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</si>
  <si>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</si>
  <si>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</si>
  <si>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</si>
  <si>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</si>
  <si>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</si>
  <si>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</si>
  <si>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</si>
  <si>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</si>
  <si>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</si>
  <si>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</si>
  <si>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</si>
  <si>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</si>
  <si>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</si>
  <si>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</si>
  <si>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</si>
  <si>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</si>
  <si>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</si>
  <si>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</si>
  <si>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</si>
  <si>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</si>
  <si>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</si>
  <si>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</si>
  <si>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</si>
  <si>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</si>
  <si>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</si>
  <si>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</si>
  <si>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</si>
  <si>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</si>
  <si>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</si>
  <si>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</si>
  <si>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</si>
  <si>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</si>
  <si>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</si>
  <si>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</si>
  <si>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</si>
  <si>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</si>
  <si>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</si>
  <si>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</si>
  <si>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</si>
  <si>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</si>
  <si>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</si>
  <si>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</si>
  <si>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</si>
  <si>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</si>
  <si>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</si>
  <si>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</si>
  <si>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</si>
  <si>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</si>
  <si>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</si>
  <si>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</si>
  <si>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</si>
  <si>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</si>
  <si>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</si>
  <si>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</si>
  <si>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</si>
  <si>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</si>
  <si>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</si>
  <si>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</si>
  <si>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</si>
  <si>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</si>
  <si>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</si>
  <si>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</si>
  <si>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</si>
  <si>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</si>
  <si>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</si>
  <si>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</si>
  <si>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</si>
  <si>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</si>
  <si>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</si>
  <si>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</si>
  <si>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</si>
  <si>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</si>
  <si>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</si>
  <si>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</si>
  <si>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</si>
  <si>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</si>
  <si>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</si>
  <si>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</si>
  <si>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</si>
  <si>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</si>
  <si>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</si>
  <si>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</si>
  <si>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</si>
  <si>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</si>
  <si>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</si>
  <si>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</si>
  <si>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</si>
  <si>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</si>
  <si>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</si>
  <si>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</si>
  <si>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</si>
  <si>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</si>
  <si>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</si>
  <si>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</si>
  <si>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</si>
  <si>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</si>
  <si>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</si>
  <si>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</si>
  <si>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</si>
  <si>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</si>
  <si>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</si>
  <si>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</si>
  <si>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</si>
  <si>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</si>
  <si>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</si>
  <si>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</si>
  <si>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</si>
  <si>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</si>
  <si>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</si>
  <si>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</si>
  <si>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</si>
  <si>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</si>
  <si>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</si>
  <si>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</si>
  <si>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</si>
  <si>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</si>
  <si>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</si>
  <si>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</si>
  <si>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</si>
  <si>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</si>
  <si>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</si>
  <si>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</si>
  <si>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</si>
  <si>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</si>
  <si>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</si>
  <si>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</si>
  <si>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</si>
  <si>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</si>
  <si>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</si>
  <si>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</si>
  <si>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</si>
  <si>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</si>
  <si>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</si>
  <si>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</si>
  <si>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</si>
  <si>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</si>
  <si>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</si>
  <si>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</si>
  <si>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</si>
  <si>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</si>
  <si>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</si>
  <si>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</si>
  <si>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</si>
  <si>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</si>
  <si>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</si>
  <si>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</si>
  <si>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</si>
  <si>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</si>
  <si>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</si>
  <si>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</si>
  <si>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</si>
  <si>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</si>
  <si>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</si>
  <si>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</si>
  <si>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</si>
  <si>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</si>
  <si>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</si>
  <si>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</si>
  <si>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</si>
  <si>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</si>
  <si>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</si>
  <si>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</si>
  <si>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</si>
  <si>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</si>
  <si>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</si>
  <si>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</si>
  <si>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</si>
  <si>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</si>
  <si>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</si>
  <si>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</si>
  <si>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</si>
  <si>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</si>
  <si>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</si>
  <si>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</si>
  <si>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</si>
  <si>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</si>
  <si>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</si>
  <si>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</si>
  <si>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</si>
  <si>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</si>
  <si>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</si>
  <si>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</si>
  <si>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</si>
  <si>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</si>
  <si>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</si>
  <si>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</si>
  <si>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</si>
  <si>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</si>
  <si>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</si>
  <si>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</si>
  <si>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</si>
  <si>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</si>
  <si>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</si>
  <si>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</si>
  <si>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</si>
  <si>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</si>
  <si>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</si>
  <si>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</si>
  <si>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</si>
  <si>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</si>
  <si>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</si>
  <si>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</si>
  <si>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</si>
  <si>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</si>
  <si>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</si>
  <si>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</si>
  <si>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</si>
  <si>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</si>
  <si>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</si>
  <si>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</si>
  <si>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</si>
  <si>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</si>
  <si>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</si>
  <si>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</si>
  <si>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</si>
  <si>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</si>
  <si>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</si>
  <si>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</si>
  <si>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</si>
  <si>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</si>
  <si>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</si>
  <si>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</si>
  <si>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</si>
  <si>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</si>
  <si>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</si>
  <si>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</si>
  <si>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</si>
  <si>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</si>
  <si>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</si>
  <si>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</si>
  <si>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</si>
  <si>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</si>
  <si>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</si>
  <si>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</si>
  <si>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</si>
  <si>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</si>
  <si>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</si>
  <si>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</si>
  <si>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</si>
  <si>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</si>
  <si>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</si>
  <si>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</si>
  <si>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</si>
  <si>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</si>
  <si>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</si>
  <si>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</si>
  <si>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</si>
  <si>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</si>
  <si>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</si>
  <si>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</si>
  <si>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</si>
  <si>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</si>
  <si>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</si>
  <si>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</si>
  <si>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</si>
  <si>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</si>
  <si>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</si>
  <si>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</si>
  <si>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</si>
  <si>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</si>
  <si>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</si>
  <si>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</si>
  <si>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</si>
  <si>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</si>
  <si>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</si>
  <si>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</si>
  <si>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</si>
  <si>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</si>
  <si>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</si>
  <si>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</si>
  <si>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</si>
  <si>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</si>
  <si>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</si>
  <si>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</si>
  <si>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</si>
  <si>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</si>
  <si>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</si>
  <si>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</si>
  <si>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</si>
  <si>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</si>
  <si>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</si>
  <si>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</si>
  <si>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</si>
  <si>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</si>
  <si>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</si>
  <si>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</si>
  <si>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</si>
  <si>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</si>
  <si>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</si>
  <si>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</si>
  <si>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</si>
  <si>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</si>
  <si>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</si>
  <si>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</si>
  <si>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</si>
  <si>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</si>
  <si>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</si>
  <si>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</si>
  <si>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</si>
  <si>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</si>
  <si>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</si>
  <si>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</si>
  <si>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</si>
  <si>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</si>
  <si>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</si>
  <si>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</si>
  <si>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</si>
  <si>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</si>
  <si>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</si>
  <si>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</si>
  <si>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</si>
  <si>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</si>
  <si>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</si>
  <si>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</si>
  <si>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</si>
  <si>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</si>
  <si>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</si>
  <si>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</si>
  <si>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</si>
  <si>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</si>
  <si>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</si>
  <si>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</si>
  <si>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</si>
  <si>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</si>
  <si>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</si>
  <si>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</si>
  <si>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</si>
  <si>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</si>
  <si>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</si>
  <si>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</si>
  <si>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</si>
  <si>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</si>
  <si>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</si>
  <si>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</si>
  <si>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</si>
  <si>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</si>
  <si>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</si>
  <si>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</si>
  <si>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</si>
  <si>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</si>
  <si>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</si>
  <si>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</si>
  <si>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</si>
  <si>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</si>
  <si>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</si>
  <si>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</si>
  <si>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</si>
  <si>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</si>
  <si>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</si>
  <si>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</si>
  <si>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</si>
  <si>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</si>
  <si>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</si>
  <si>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</si>
  <si>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</si>
  <si>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</si>
  <si>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</si>
  <si>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</si>
  <si>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</si>
  <si>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</si>
  <si>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</si>
  <si>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</si>
  <si>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</si>
  <si>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</si>
  <si>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</si>
  <si>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</si>
  <si>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</si>
  <si>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</si>
  <si>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</si>
  <si>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</si>
  <si>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</si>
  <si>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</si>
  <si>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</si>
  <si>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</si>
  <si>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</si>
  <si>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</si>
  <si>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</si>
  <si>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</si>
  <si>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</si>
  <si>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</si>
  <si>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</si>
  <si>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</si>
  <si>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</si>
  <si>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</si>
  <si>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</si>
  <si>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</si>
  <si>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</si>
  <si>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</si>
  <si>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</si>
  <si>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</si>
  <si>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</si>
  <si>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</si>
  <si>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</si>
  <si>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</si>
  <si>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</si>
  <si>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</si>
  <si>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</si>
  <si>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</si>
  <si>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</si>
  <si>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</si>
  <si>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</si>
  <si>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</si>
  <si>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</si>
  <si>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</si>
  <si>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</si>
  <si>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</si>
  <si>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</si>
  <si>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</si>
  <si>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</si>
  <si>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</si>
  <si>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</si>
  <si>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</si>
  <si>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</si>
  <si>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</si>
  <si>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</si>
  <si>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</si>
  <si>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</si>
  <si>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</si>
  <si>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</si>
  <si>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</si>
  <si>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</si>
  <si>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</si>
  <si>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</si>
  <si>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</si>
  <si>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</si>
  <si>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</si>
  <si>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</si>
  <si>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</si>
  <si>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</si>
  <si>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</si>
  <si>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</si>
  <si>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</si>
  <si>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</si>
  <si>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</si>
  <si>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</si>
  <si>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</si>
  <si>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</si>
  <si>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</si>
  <si>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</si>
  <si>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</si>
  <si>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</si>
  <si>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</si>
  <si>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</si>
  <si>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</si>
  <si>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</si>
  <si>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</si>
  <si>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</si>
  <si>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</si>
  <si>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</si>
  <si>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</si>
  <si>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</si>
  <si>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</si>
  <si>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</si>
  <si>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</si>
  <si>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</si>
  <si>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</si>
  <si>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</si>
  <si>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</si>
  <si>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</si>
  <si>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</si>
  <si>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</si>
  <si>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</si>
  <si>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</si>
  <si>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</si>
  <si>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</si>
  <si>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</si>
  <si>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</si>
  <si>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</si>
  <si>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</si>
  <si>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</si>
  <si>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</si>
  <si>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</si>
  <si>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</si>
  <si>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</si>
  <si>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</si>
  <si>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</si>
  <si>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</si>
  <si>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</si>
  <si>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</si>
  <si>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</si>
  <si>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</si>
  <si>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</si>
  <si>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</si>
  <si>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</si>
  <si>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</si>
  <si>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</si>
  <si>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</si>
  <si>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</si>
  <si>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</si>
  <si>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</si>
  <si>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</si>
  <si>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</si>
  <si>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</si>
  <si>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</si>
  <si>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</si>
  <si>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</si>
  <si>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</si>
  <si>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</si>
  <si>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</si>
  <si>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</si>
  <si>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</si>
  <si>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</si>
  <si>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</si>
  <si>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</si>
  <si>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</si>
  <si>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</si>
  <si>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</si>
  <si>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</si>
  <si>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</si>
  <si>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</si>
  <si>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</si>
  <si>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</si>
  <si>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</si>
  <si>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</si>
  <si>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</si>
  <si>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</si>
  <si>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</si>
  <si>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</si>
  <si>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</si>
  <si>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</si>
  <si>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</si>
  <si>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</si>
  <si>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</si>
  <si>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</si>
  <si>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</si>
  <si>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</si>
  <si>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</si>
  <si>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</si>
  <si>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</si>
  <si>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</si>
  <si>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</si>
  <si>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</si>
  <si>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</si>
  <si>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</si>
  <si>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</si>
  <si>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</si>
  <si>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</si>
  <si>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</si>
  <si>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</si>
  <si>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</si>
  <si>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</si>
  <si>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</si>
  <si>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</si>
  <si>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</si>
  <si>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</si>
  <si>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</si>
  <si>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</si>
  <si>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</si>
  <si>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</si>
  <si>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</si>
  <si>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</si>
  <si>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</si>
  <si>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</si>
  <si>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</si>
  <si>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</si>
  <si>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</si>
  <si>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</si>
  <si>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</si>
  <si>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</si>
  <si>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</si>
  <si>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</si>
  <si>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</si>
  <si>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</si>
  <si>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</si>
  <si>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</si>
  <si>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</si>
  <si>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</si>
  <si>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</si>
  <si>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</si>
  <si>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</si>
  <si>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</si>
  <si>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</si>
  <si>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</si>
  <si>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</si>
  <si>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</si>
  <si>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</si>
  <si>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</si>
  <si>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</si>
  <si>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</si>
  <si>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</si>
  <si>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</si>
  <si>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</si>
  <si>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</si>
  <si>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</si>
  <si>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</si>
  <si>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</si>
  <si>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</si>
  <si>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</si>
  <si>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</si>
  <si>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</si>
  <si>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</si>
  <si>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</si>
  <si>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</si>
  <si>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</si>
  <si>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</si>
  <si>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</si>
  <si>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</si>
  <si>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</si>
  <si>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</si>
  <si>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</si>
  <si>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</si>
  <si>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</si>
  <si>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</si>
  <si>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</si>
  <si>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</si>
  <si>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</si>
  <si>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</si>
  <si>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</si>
  <si>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</si>
  <si>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</si>
  <si>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</si>
  <si>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</si>
  <si>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</si>
  <si>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</si>
  <si>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</si>
  <si>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</si>
  <si>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</si>
  <si>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</si>
  <si>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</si>
  <si>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</si>
  <si>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</si>
  <si>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</si>
  <si>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</si>
  <si>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</si>
  <si>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</si>
  <si>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</si>
  <si>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</si>
  <si>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</si>
  <si>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</si>
  <si>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</si>
  <si>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</si>
  <si>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</si>
  <si>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</si>
  <si>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</si>
  <si>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</si>
  <si>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</si>
  <si>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</si>
  <si>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</si>
  <si>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</si>
  <si>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</si>
  <si>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</si>
  <si>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</si>
  <si>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</si>
  <si>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</si>
  <si>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</si>
  <si>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</si>
  <si>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</si>
  <si>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</si>
  <si>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</si>
  <si>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</si>
  <si>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</si>
  <si>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</si>
  <si>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</si>
  <si>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</si>
  <si>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</si>
  <si>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</si>
  <si>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</si>
  <si>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</si>
  <si>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</si>
  <si>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</si>
  <si>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</si>
  <si>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</si>
  <si>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</si>
  <si>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</si>
  <si>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</si>
  <si>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</si>
  <si>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</si>
  <si>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</si>
  <si>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</si>
  <si>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</si>
  <si>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</si>
  <si>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</si>
  <si>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</si>
  <si>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</si>
  <si>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</si>
  <si>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</si>
  <si>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</si>
  <si>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</si>
  <si>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</si>
  <si>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</si>
  <si>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</si>
  <si>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</si>
  <si>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</si>
  <si>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</si>
  <si>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</si>
  <si>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</si>
  <si>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</si>
  <si>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</si>
  <si>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</si>
  <si>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</si>
  <si>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</si>
  <si>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</si>
  <si>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</si>
  <si>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</si>
  <si>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</si>
  <si>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</si>
  <si>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</si>
  <si>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</si>
  <si>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</si>
  <si>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</si>
  <si>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</si>
  <si>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</si>
  <si>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</si>
  <si>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</si>
  <si>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</si>
  <si>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</si>
  <si>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</si>
  <si>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</si>
  <si>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</si>
  <si>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</si>
  <si>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</si>
  <si>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</si>
  <si>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</si>
  <si>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</si>
  <si>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</si>
  <si>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</si>
  <si>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</si>
  <si>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</si>
  <si>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</si>
  <si>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</si>
  <si>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</si>
  <si>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</si>
  <si>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</si>
  <si>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</si>
  <si>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</si>
  <si>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</si>
  <si>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</si>
  <si>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</si>
  <si>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</si>
  <si>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</si>
  <si>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</si>
  <si>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</si>
  <si>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</si>
  <si>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</si>
  <si>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</si>
  <si>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</si>
  <si>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</si>
  <si>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</si>
  <si>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</si>
  <si>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</si>
  <si>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</si>
  <si>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</si>
  <si>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</si>
  <si>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</si>
  <si>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</si>
  <si>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</si>
  <si>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</si>
  <si>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</si>
  <si>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</si>
  <si>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</si>
  <si>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</si>
  <si>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</si>
  <si>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</si>
  <si>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</si>
  <si>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</si>
  <si>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</si>
  <si>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</si>
  <si>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</si>
  <si>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</si>
  <si>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</si>
  <si>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</si>
  <si>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</si>
  <si>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</si>
  <si>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</si>
  <si>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</si>
  <si>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</si>
  <si>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</si>
  <si>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</si>
  <si>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</si>
  <si>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</si>
  <si>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</si>
  <si>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</si>
  <si>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</si>
  <si>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</si>
  <si>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</si>
  <si>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</si>
  <si>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</si>
  <si>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</si>
  <si>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</si>
  <si>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</si>
  <si>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</si>
  <si>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</si>
  <si>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</si>
  <si>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</si>
  <si>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</si>
  <si>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</si>
  <si>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</si>
  <si>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</si>
  <si>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</si>
  <si>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</si>
  <si>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</si>
  <si>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</si>
  <si>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</si>
  <si>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</si>
  <si>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</si>
  <si>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</si>
  <si>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</si>
  <si>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</si>
  <si>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</si>
  <si>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</si>
  <si>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</si>
  <si>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</si>
  <si>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</si>
  <si>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</si>
  <si>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</si>
  <si>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</si>
  <si>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</si>
  <si>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</si>
  <si>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</si>
  <si>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</si>
  <si>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</si>
  <si>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</si>
  <si>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</si>
  <si>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</si>
  <si>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</si>
  <si>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</si>
  <si>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</si>
  <si>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</si>
  <si>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</si>
  <si>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</si>
  <si>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</si>
  <si>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</si>
  <si>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</si>
  <si>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</si>
  <si>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</si>
  <si>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</si>
  <si>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</si>
  <si>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</si>
  <si>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</si>
  <si>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</si>
  <si>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</si>
  <si>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</si>
  <si>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</si>
  <si>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</si>
  <si>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</si>
  <si>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</si>
  <si>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</si>
  <si>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</si>
  <si>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</si>
  <si>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</si>
  <si>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</si>
  <si>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</si>
  <si>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</si>
  <si>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</si>
  <si>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</si>
  <si>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</si>
  <si>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</si>
  <si>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</si>
  <si>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</si>
  <si>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</si>
  <si>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</si>
  <si>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</si>
  <si>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</si>
  <si>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</si>
  <si>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</si>
  <si>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</si>
  <si>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</si>
  <si>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</si>
  <si>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</si>
  <si>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</si>
  <si>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</si>
  <si>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</si>
  <si>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</si>
  <si>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</si>
  <si>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</si>
  <si>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</si>
  <si>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</si>
  <si>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</si>
  <si>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</si>
  <si>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</si>
  <si>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</si>
  <si>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</si>
  <si>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</si>
  <si>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</si>
  <si>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</si>
  <si>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</si>
  <si>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</si>
  <si>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</si>
  <si>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</si>
  <si>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</si>
  <si>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</si>
  <si>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</si>
  <si>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</si>
  <si>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</si>
  <si>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</si>
  <si>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</si>
  <si>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</si>
  <si>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</si>
  <si>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</si>
  <si>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</si>
  <si>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</si>
  <si>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</si>
  <si>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</si>
  <si>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</si>
  <si>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</si>
  <si>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</si>
  <si>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</si>
  <si>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</si>
  <si>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</si>
  <si>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</si>
  <si>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</si>
  <si>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</si>
  <si>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</si>
  <si>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</si>
  <si>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</si>
  <si>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</si>
  <si>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</si>
  <si>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</si>
  <si>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</si>
  <si>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</si>
  <si>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</si>
  <si>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</si>
  <si>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</si>
  <si>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</si>
  <si>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</si>
  <si>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</si>
  <si>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</si>
  <si>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</si>
  <si>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</si>
  <si>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</si>
  <si>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</si>
  <si>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</si>
  <si>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</si>
  <si>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</si>
  <si>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</si>
  <si>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</si>
  <si>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</si>
  <si>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</si>
  <si>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</si>
  <si>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</si>
  <si>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</si>
  <si>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</si>
  <si>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</si>
  <si>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</si>
  <si>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</si>
  <si>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</si>
  <si>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</si>
  <si>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</si>
  <si>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</si>
  <si>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</si>
  <si>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</si>
  <si>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</si>
  <si>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</si>
  <si>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</si>
  <si>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</si>
  <si>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</si>
  <si>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</si>
  <si>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</si>
  <si>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</si>
  <si>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</si>
  <si>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</si>
  <si>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</si>
  <si>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</si>
  <si>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</si>
  <si>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</si>
  <si>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</si>
  <si>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</si>
  <si>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</si>
  <si>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</si>
  <si>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</si>
  <si>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</si>
  <si>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</si>
  <si>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</si>
  <si>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</si>
  <si>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</si>
  <si>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</si>
  <si>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</si>
  <si>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</si>
  <si>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</si>
  <si>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</si>
  <si>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</si>
  <si>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</si>
  <si>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</si>
  <si>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</si>
  <si>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</si>
  <si>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</si>
  <si>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</si>
  <si>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</si>
  <si>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</si>
  <si>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</si>
  <si>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</si>
  <si>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</si>
  <si>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</si>
  <si>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</si>
  <si>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</si>
  <si>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</si>
  <si>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</si>
  <si>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</si>
  <si>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</si>
  <si>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</si>
  <si>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</si>
  <si>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</si>
  <si>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</si>
  <si>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</si>
  <si>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</si>
  <si>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</si>
  <si>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</si>
  <si>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</si>
  <si>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</si>
  <si>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</si>
  <si>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</si>
  <si>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</si>
  <si>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</si>
  <si>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</si>
  <si>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</si>
  <si>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</si>
  <si>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</si>
  <si>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</si>
  <si>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</si>
  <si>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</si>
  <si>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</si>
  <si>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</si>
  <si>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</si>
  <si>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</si>
  <si>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</si>
  <si>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</si>
  <si>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</si>
  <si>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</si>
  <si>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</si>
  <si>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</si>
  <si>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</si>
  <si>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</si>
  <si>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</si>
  <si>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</si>
  <si>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</si>
  <si>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</si>
  <si>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</si>
  <si>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</si>
  <si>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</si>
  <si>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</si>
  <si>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</si>
  <si>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</si>
  <si>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</si>
  <si>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</si>
  <si>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</si>
  <si>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</si>
  <si>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</si>
  <si>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</si>
  <si>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</si>
  <si>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</si>
  <si>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</si>
  <si>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</si>
  <si>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</si>
  <si>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</si>
  <si>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</si>
  <si>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</si>
  <si>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</si>
  <si>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</si>
  <si>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</si>
  <si>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</si>
  <si>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</si>
  <si>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</si>
  <si>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</si>
  <si>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</si>
  <si>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</si>
  <si>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</si>
  <si>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</si>
  <si>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</si>
  <si>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</si>
  <si>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</si>
  <si>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</si>
  <si>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</si>
  <si>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</si>
  <si>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</si>
  <si>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</si>
  <si>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</si>
  <si>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</si>
  <si>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</si>
  <si>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</si>
  <si>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</si>
  <si>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</si>
  <si>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</si>
  <si>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</si>
  <si>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</si>
  <si>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</si>
  <si>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</si>
  <si>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</si>
  <si>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</si>
  <si>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</si>
  <si>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</si>
  <si>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</si>
  <si>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</si>
  <si>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</si>
  <si>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</si>
  <si>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</si>
  <si>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</si>
  <si>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</si>
  <si>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</si>
  <si>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</si>
  <si>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</si>
  <si>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</si>
  <si>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</si>
  <si>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</si>
  <si>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</si>
  <si>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</si>
  <si>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</si>
  <si>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</si>
  <si>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</si>
  <si>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</si>
  <si>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</si>
  <si>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</si>
  <si>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</si>
  <si>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</si>
  <si>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</si>
  <si>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</si>
  <si>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</si>
  <si>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</si>
  <si>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</si>
  <si>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</si>
  <si>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</si>
  <si>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</si>
  <si>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</si>
  <si>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</si>
  <si>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</si>
  <si>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</si>
  <si>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</si>
  <si>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</si>
  <si>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</si>
  <si>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</si>
  <si>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</si>
  <si>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</si>
  <si>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</si>
  <si>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</si>
  <si>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</si>
  <si>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</si>
  <si>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</si>
  <si>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</si>
  <si>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</si>
  <si>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</si>
  <si>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</si>
  <si>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</si>
  <si>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</si>
  <si>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</si>
  <si>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</si>
  <si>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</si>
  <si>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</si>
  <si>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</si>
  <si>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</si>
  <si>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</si>
  <si>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</si>
  <si>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</si>
  <si>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</si>
  <si>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</si>
  <si>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</si>
  <si>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</si>
  <si>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</si>
  <si>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</si>
  <si>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</si>
  <si>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</si>
  <si>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</si>
  <si>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</si>
  <si>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</si>
  <si>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</si>
  <si>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</si>
  <si>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</si>
  <si>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</si>
  <si>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</si>
  <si>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</si>
  <si>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</si>
  <si>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</si>
  <si>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</si>
  <si>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</si>
  <si>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</si>
  <si>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</si>
  <si>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</si>
  <si>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</si>
  <si>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</si>
  <si>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</si>
  <si>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</si>
  <si>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</si>
  <si>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</si>
  <si>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</si>
  <si>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</si>
  <si>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</si>
  <si>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</si>
  <si>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</si>
  <si>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</si>
  <si>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</si>
  <si>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</si>
  <si>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</si>
  <si>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</si>
  <si>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</si>
  <si>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</si>
  <si>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</si>
  <si>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</si>
  <si>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</si>
  <si>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</si>
  <si>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</si>
  <si>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</si>
  <si>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</si>
  <si>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</si>
  <si>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</si>
  <si>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</si>
  <si>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</si>
  <si>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</si>
  <si>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</si>
  <si>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</si>
  <si>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</si>
  <si>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</si>
  <si>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</si>
  <si>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</si>
  <si>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</si>
  <si>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</si>
  <si>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</si>
  <si>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</si>
  <si>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</si>
  <si>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</si>
  <si>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</si>
  <si>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</si>
  <si>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</si>
  <si>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</si>
  <si>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</si>
  <si>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</si>
  <si>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</si>
  <si>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</si>
  <si>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</si>
  <si>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</si>
  <si>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</si>
  <si>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</si>
  <si>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</si>
  <si>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</si>
  <si>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</si>
  <si>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</si>
  <si>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</si>
  <si>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</si>
  <si>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</si>
  <si>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</si>
  <si>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</si>
  <si>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</si>
  <si>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</si>
  <si>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</si>
  <si>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</si>
  <si>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</si>
  <si>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</si>
  <si>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</si>
  <si>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</si>
  <si>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</si>
  <si>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</si>
  <si>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</si>
  <si>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</si>
  <si>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</si>
  <si>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</si>
  <si>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</si>
  <si>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</si>
  <si>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</si>
  <si>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</si>
  <si>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</si>
  <si>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</si>
  <si>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</si>
  <si>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</si>
  <si>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</si>
  <si>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</si>
  <si>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</si>
  <si>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</si>
  <si>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</si>
  <si>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</si>
  <si>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</si>
  <si>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</si>
  <si>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</si>
  <si>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</si>
  <si>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</si>
  <si>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</si>
  <si>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</si>
  <si>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</si>
  <si>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</si>
  <si>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</si>
  <si>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</si>
  <si>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</si>
  <si>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</si>
  <si>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</si>
  <si>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</si>
  <si>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</si>
  <si>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</si>
  <si>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</si>
  <si>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</si>
  <si>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</si>
  <si>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</si>
  <si>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</si>
  <si>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</si>
  <si>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</si>
  <si>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</si>
  <si>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</si>
  <si>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</si>
  <si>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</si>
  <si>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</si>
  <si>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</si>
  <si>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</si>
  <si>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</si>
  <si>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</si>
  <si>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</si>
  <si>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</si>
  <si>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</si>
  <si>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</si>
  <si>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</si>
  <si>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</si>
  <si>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</si>
  <si>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</si>
  <si>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</si>
  <si>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</si>
  <si>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</si>
  <si>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</si>
  <si>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</si>
  <si>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</si>
  <si>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</si>
  <si>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</si>
  <si>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</si>
  <si>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</si>
  <si>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</si>
  <si>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</si>
  <si>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</si>
  <si>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</si>
  <si>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</si>
  <si>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</si>
  <si>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</si>
  <si>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</si>
  <si>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</si>
  <si>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</si>
  <si>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</si>
  <si>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</si>
  <si>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</si>
  <si>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</si>
  <si>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</si>
  <si>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</si>
  <si>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</si>
  <si>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</si>
  <si>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</si>
  <si>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</si>
  <si>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</si>
  <si>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</si>
  <si>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</si>
  <si>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</si>
  <si>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</si>
  <si>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</si>
  <si>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</si>
  <si>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</si>
  <si>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</si>
  <si>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</si>
  <si>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</si>
  <si>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</si>
  <si>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</si>
  <si>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</si>
  <si>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</si>
  <si>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</si>
  <si>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</si>
  <si>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</si>
  <si>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</si>
  <si>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</si>
  <si>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</si>
  <si>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</si>
  <si>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</si>
  <si>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</si>
  <si>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</si>
  <si>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</si>
  <si>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</si>
  <si>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</si>
  <si>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</si>
  <si>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</si>
  <si>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</si>
  <si>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</si>
  <si>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</si>
  <si>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</si>
  <si>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</si>
  <si>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</si>
  <si>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</si>
  <si>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</si>
  <si>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</si>
  <si>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</si>
  <si>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</si>
  <si>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</si>
  <si>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</si>
  <si>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</si>
  <si>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</si>
  <si>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</si>
  <si>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</si>
  <si>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</si>
  <si>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</si>
  <si>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</si>
  <si>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</si>
  <si>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</si>
  <si>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</si>
  <si>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</si>
  <si>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</si>
  <si>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</si>
  <si>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</si>
  <si>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</si>
  <si>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</si>
  <si>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</si>
  <si>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</si>
  <si>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</si>
  <si>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</si>
  <si>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</si>
  <si>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</si>
  <si>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</si>
  <si>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</si>
  <si>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</si>
  <si>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</si>
  <si>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</si>
  <si>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</si>
  <si>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</si>
  <si>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</si>
  <si>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</si>
  <si>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</si>
  <si>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</si>
  <si>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</si>
  <si>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</si>
  <si>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</si>
  <si>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</si>
  <si>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</si>
  <si>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</si>
  <si>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</si>
  <si>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</si>
  <si>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</si>
  <si>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</si>
  <si>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</si>
  <si>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</si>
  <si>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</si>
  <si>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</si>
  <si>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</si>
  <si>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</si>
  <si>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</si>
  <si>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</si>
  <si>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</si>
  <si>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</si>
  <si>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</si>
  <si>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</si>
  <si>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</si>
  <si>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</si>
  <si>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</si>
  <si>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</si>
  <si>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</si>
  <si>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</si>
  <si>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</si>
  <si>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</si>
  <si>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</si>
  <si>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</si>
  <si>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</si>
  <si>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</si>
  <si>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</si>
  <si>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</si>
  <si>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</si>
  <si>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</si>
  <si>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</si>
  <si>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</si>
  <si>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</si>
  <si>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</si>
  <si>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</si>
  <si>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</si>
  <si>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</si>
  <si>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</si>
  <si>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</si>
  <si>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</si>
  <si>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</si>
  <si>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</si>
  <si>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</si>
  <si>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</si>
  <si>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</si>
  <si>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</si>
  <si>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</si>
  <si>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</si>
  <si>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</si>
  <si>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</si>
  <si>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</si>
  <si>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</si>
  <si>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</si>
  <si>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</si>
  <si>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</si>
  <si>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</si>
  <si>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</si>
  <si>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</si>
  <si>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</si>
  <si>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</si>
  <si>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</si>
  <si>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</si>
  <si>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</si>
  <si>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</si>
  <si>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</si>
  <si>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</si>
  <si>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</si>
  <si>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</si>
  <si>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</si>
  <si>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</si>
  <si>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</si>
  <si>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</si>
  <si>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</si>
  <si>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</si>
  <si>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</si>
  <si>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</si>
  <si>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</si>
  <si>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</si>
  <si>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</si>
  <si>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</si>
  <si>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</si>
  <si>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</si>
  <si>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</si>
  <si>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</si>
  <si>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</si>
  <si>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</si>
  <si>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</si>
  <si>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</si>
  <si>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</si>
  <si>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</si>
  <si>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</si>
  <si>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</si>
  <si>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</si>
  <si>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</si>
  <si>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</si>
  <si>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</si>
  <si>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</si>
  <si>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</si>
  <si>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</si>
  <si>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</si>
  <si>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</si>
  <si>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</si>
  <si>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</si>
  <si>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</si>
  <si>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</si>
  <si>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</si>
  <si>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</si>
  <si>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</si>
  <si>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</si>
  <si>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</si>
  <si>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</si>
  <si>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</si>
  <si>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</si>
  <si>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</si>
  <si>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</si>
  <si>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</si>
  <si>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</si>
  <si>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</si>
  <si>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</si>
  <si>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</si>
  <si>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</si>
  <si>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</si>
  <si>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</si>
  <si>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</si>
  <si>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</si>
  <si>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</si>
  <si>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</si>
  <si>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</si>
  <si>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</si>
  <si>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</si>
  <si>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</si>
  <si>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</si>
  <si>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</si>
  <si>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</si>
  <si>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</si>
  <si>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</si>
  <si>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</si>
  <si>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</si>
  <si>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</si>
  <si>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</si>
  <si>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</si>
  <si>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</si>
  <si>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</si>
  <si>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</si>
  <si>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</si>
  <si>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</si>
  <si>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</si>
  <si>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</si>
  <si>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</si>
  <si>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</si>
  <si>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</si>
  <si>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</si>
  <si>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</si>
  <si>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</si>
  <si>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</si>
  <si>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</si>
  <si>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</si>
  <si>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</si>
  <si>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</si>
  <si>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</si>
  <si>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</si>
  <si>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</si>
  <si>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</si>
  <si>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</si>
  <si>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</si>
  <si>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</si>
  <si>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</si>
  <si>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</si>
  <si>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</si>
  <si>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</si>
  <si>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</si>
  <si>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</si>
  <si>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</si>
  <si>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</si>
  <si>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</si>
  <si>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</si>
  <si>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</si>
  <si>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</si>
  <si>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</si>
  <si>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</si>
  <si>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</si>
  <si>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</si>
  <si>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</si>
  <si>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</si>
  <si>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</si>
  <si>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</si>
  <si>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</si>
  <si>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</si>
  <si>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</si>
  <si>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</si>
  <si>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</si>
  <si>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</si>
  <si>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</si>
  <si>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</si>
  <si>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</si>
  <si>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</si>
  <si>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</si>
  <si>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</si>
  <si>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</si>
  <si>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</si>
  <si>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</si>
  <si>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</si>
  <si>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</si>
  <si>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</si>
  <si>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</si>
  <si>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</si>
  <si>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</si>
  <si>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</si>
  <si>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</si>
  <si>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</si>
  <si>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</si>
  <si>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</si>
  <si>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</si>
  <si>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</si>
  <si>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</si>
  <si>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</si>
  <si>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</si>
  <si>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</si>
  <si>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</si>
  <si>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</si>
  <si>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</si>
  <si>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</si>
  <si>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</si>
  <si>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</si>
  <si>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</si>
  <si>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</si>
  <si>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</si>
  <si>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</si>
  <si>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</si>
  <si>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</si>
  <si>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</si>
  <si>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</si>
  <si>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</si>
  <si>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</si>
  <si>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</si>
  <si>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</si>
  <si>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</si>
  <si>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</si>
  <si>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</si>
  <si>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</si>
  <si>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</si>
  <si>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</si>
  <si>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</si>
  <si>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</si>
  <si>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</si>
  <si>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</si>
  <si>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</si>
  <si>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</si>
  <si>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</si>
  <si>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</si>
  <si>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</si>
  <si>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</si>
  <si>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</si>
  <si>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</si>
  <si>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</si>
  <si>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</si>
  <si>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</si>
  <si>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</si>
  <si>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</si>
  <si>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</si>
  <si>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</si>
  <si>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</si>
  <si>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</si>
  <si>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</si>
  <si>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</si>
  <si>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</si>
  <si>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</si>
  <si>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</si>
  <si>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</si>
  <si>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</si>
  <si>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</si>
  <si>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</si>
  <si>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</si>
  <si>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</si>
  <si>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</si>
  <si>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</si>
  <si>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</si>
  <si>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</si>
  <si>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</si>
  <si>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</si>
  <si>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</si>
  <si>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</si>
  <si>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</si>
  <si>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</si>
  <si>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</si>
  <si>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</si>
  <si>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</si>
  <si>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</si>
  <si>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</si>
  <si>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</si>
  <si>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</si>
  <si>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</si>
  <si>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</si>
  <si>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</si>
  <si>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</si>
  <si>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</si>
  <si>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</si>
  <si>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</si>
  <si>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</si>
  <si>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</si>
  <si>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</si>
  <si>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</si>
  <si>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</si>
  <si>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</si>
  <si>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</si>
  <si>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</si>
  <si>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</si>
  <si>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</si>
  <si>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</si>
  <si>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</si>
  <si>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</si>
  <si>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</si>
  <si>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</si>
  <si>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</si>
  <si>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</si>
  <si>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</si>
  <si>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</si>
  <si>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</si>
  <si>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</si>
  <si>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</si>
  <si>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</si>
  <si>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</si>
  <si>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</si>
  <si>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</si>
  <si>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</si>
  <si>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</si>
  <si>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</si>
  <si>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</si>
  <si>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</si>
  <si>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</si>
  <si>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</si>
  <si>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</si>
  <si>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</si>
  <si>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</si>
  <si>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</si>
  <si>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</si>
  <si>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</si>
  <si>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</si>
  <si>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</si>
  <si>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</si>
  <si>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</si>
  <si>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</si>
  <si>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</si>
  <si>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</si>
  <si>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</si>
  <si>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</si>
  <si>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</si>
  <si>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</si>
  <si>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</si>
  <si>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</si>
  <si>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</si>
  <si>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</si>
  <si>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</si>
  <si>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</si>
  <si>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</si>
  <si>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</si>
  <si>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</si>
  <si>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</si>
  <si>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</si>
  <si>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</si>
  <si>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</si>
  <si>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</si>
  <si>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</si>
  <si>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</si>
  <si>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</si>
  <si>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</si>
  <si>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</si>
  <si>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</si>
  <si>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</si>
  <si>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</si>
  <si>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</si>
  <si>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</si>
  <si>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</si>
  <si>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</si>
  <si>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</si>
  <si>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</si>
  <si>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</si>
  <si>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</si>
  <si>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</si>
  <si>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</si>
  <si>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</si>
  <si>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</si>
  <si>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</si>
  <si>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</si>
  <si>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</si>
  <si>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</si>
  <si>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</si>
  <si>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</si>
  <si>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</si>
  <si>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</si>
  <si>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</si>
  <si>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</si>
  <si>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</si>
  <si>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</si>
  <si>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</si>
  <si>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</si>
  <si>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</si>
  <si>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</si>
  <si>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</si>
  <si>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</si>
  <si>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</si>
  <si>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</si>
  <si>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</si>
  <si>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</si>
  <si>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</si>
  <si>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</si>
  <si>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</si>
  <si>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</si>
  <si>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</si>
  <si>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</si>
  <si>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</si>
  <si>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</si>
  <si>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</si>
  <si>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</si>
  <si>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</si>
  <si>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</si>
  <si>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</si>
  <si>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</si>
  <si>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</si>
  <si>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</si>
  <si>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</si>
  <si>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</si>
  <si>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</si>
  <si>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</si>
  <si>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</si>
  <si>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</si>
  <si>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</si>
  <si>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</si>
  <si>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</si>
  <si>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</si>
  <si>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</si>
  <si>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</si>
  <si>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</si>
  <si>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</si>
  <si>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</si>
  <si>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</si>
  <si>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</si>
  <si>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</si>
  <si>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</si>
  <si>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</si>
  <si>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</si>
  <si>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</si>
  <si>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</si>
  <si>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</si>
  <si>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</si>
  <si>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</si>
  <si>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</si>
  <si>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</si>
  <si>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</si>
  <si>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</si>
  <si>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</si>
  <si>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</si>
  <si>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</si>
  <si>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</si>
  <si>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</si>
  <si>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</si>
  <si>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</si>
  <si>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</si>
  <si>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</si>
  <si>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</si>
  <si>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</si>
  <si>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</si>
  <si>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</si>
  <si>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</si>
  <si>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</si>
  <si>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</si>
  <si>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</si>
  <si>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</si>
  <si>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</si>
  <si>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</si>
  <si>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</si>
  <si>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</si>
  <si>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</si>
  <si>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</si>
  <si>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</si>
  <si>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</si>
  <si>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</si>
  <si>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</si>
  <si>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</si>
  <si>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</si>
  <si>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</si>
  <si>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</si>
  <si>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</si>
  <si>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</si>
  <si>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</si>
  <si>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</si>
  <si>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</si>
  <si>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</si>
  <si>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</si>
  <si>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</si>
  <si>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</si>
  <si>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</si>
  <si>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</si>
  <si>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</si>
  <si>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</si>
  <si>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</si>
  <si>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</si>
  <si>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</si>
  <si>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</si>
  <si>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</si>
  <si>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</si>
  <si>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</si>
  <si>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</si>
  <si>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</si>
  <si>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</si>
  <si>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</si>
  <si>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</si>
  <si>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</si>
  <si>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</si>
  <si>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</si>
  <si>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</si>
  <si>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</si>
  <si>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</si>
  <si>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</si>
  <si>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</si>
  <si>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</si>
  <si>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</si>
  <si>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</si>
  <si>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</si>
  <si>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</si>
  <si>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</si>
  <si>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</si>
  <si>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</si>
  <si>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</si>
  <si>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</si>
  <si>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</si>
  <si>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</si>
  <si>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</si>
  <si>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</si>
  <si>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</si>
  <si>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</si>
  <si>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</si>
  <si>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</si>
  <si>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</si>
  <si>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</si>
  <si>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</si>
  <si>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</si>
  <si>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</si>
  <si>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</si>
  <si>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</si>
  <si>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</si>
  <si>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</si>
  <si>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</si>
  <si>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</si>
  <si>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</si>
  <si>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</si>
  <si>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</si>
  <si>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</si>
  <si>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</si>
  <si>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</si>
  <si>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</si>
  <si>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</si>
  <si>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</si>
  <si>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</si>
  <si>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</si>
  <si>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</si>
  <si>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</si>
  <si>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</si>
  <si>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</si>
  <si>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</si>
  <si>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</si>
  <si>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</si>
  <si>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</si>
  <si>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</si>
  <si>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</si>
  <si>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</si>
  <si>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</si>
  <si>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</si>
  <si>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</si>
  <si>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</si>
  <si>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</si>
  <si>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</si>
  <si>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</si>
  <si>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</si>
  <si>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</si>
  <si>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</si>
  <si>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</si>
  <si>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</si>
  <si>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</si>
  <si>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</si>
  <si>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</si>
  <si>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</si>
  <si>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</si>
  <si>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</si>
  <si>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</si>
  <si>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</si>
  <si>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</si>
  <si>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</si>
  <si>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</si>
  <si>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</si>
  <si>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</si>
  <si>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</si>
  <si>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</si>
  <si>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</si>
  <si>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</si>
  <si>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</si>
  <si>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</si>
  <si>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</si>
  <si>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</si>
  <si>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</si>
  <si>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</si>
  <si>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</si>
  <si>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</si>
  <si>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</si>
  <si>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</si>
  <si>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</si>
  <si>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</si>
  <si>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</si>
  <si>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</si>
  <si>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</si>
  <si>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</si>
  <si>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</si>
  <si>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</si>
  <si>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</si>
  <si>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</si>
  <si>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</si>
  <si>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</si>
  <si>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</si>
  <si>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</si>
  <si>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</si>
  <si>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</si>
  <si>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</si>
  <si>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</si>
  <si>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</si>
  <si>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</si>
  <si>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</si>
  <si>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</si>
  <si>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</si>
  <si>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</si>
  <si>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</si>
  <si>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</si>
  <si>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</si>
  <si>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</si>
  <si>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</si>
  <si>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</si>
  <si>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</si>
  <si>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</si>
  <si>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</si>
  <si>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</si>
  <si>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</si>
  <si>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</si>
  <si>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</si>
  <si>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</si>
  <si>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</si>
  <si>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</si>
  <si>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</si>
  <si>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</si>
  <si>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</si>
  <si>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</si>
  <si>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</si>
  <si>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</si>
  <si>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</si>
  <si>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</si>
  <si>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</si>
  <si>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</si>
  <si>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</si>
  <si>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</si>
  <si>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</si>
  <si>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</si>
  <si>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</si>
  <si>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</si>
  <si>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</si>
  <si>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</si>
  <si>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</si>
  <si>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</si>
  <si>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</si>
  <si>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</si>
  <si>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</si>
  <si>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</si>
  <si>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</si>
  <si>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</si>
  <si>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</si>
  <si>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</si>
  <si>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</si>
  <si>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</si>
  <si>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</si>
  <si>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</si>
  <si>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</si>
  <si>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</si>
  <si>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</si>
  <si>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</si>
  <si>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</si>
  <si>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</si>
  <si>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</si>
  <si>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</si>
  <si>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</si>
  <si>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</si>
  <si>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</si>
  <si>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</si>
  <si>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</si>
  <si>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</si>
  <si>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</si>
  <si>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</si>
  <si>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</si>
  <si>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</si>
  <si>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</si>
  <si>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</si>
  <si>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</si>
  <si>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</si>
  <si>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</si>
  <si>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</si>
  <si>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</si>
  <si>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</si>
  <si>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</si>
  <si>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</si>
  <si>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</si>
  <si>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</si>
  <si>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</si>
  <si>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</si>
  <si>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</si>
  <si>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</si>
  <si>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</si>
  <si>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</si>
  <si>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</si>
  <si>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</si>
  <si>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</si>
  <si>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</si>
  <si>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</si>
  <si>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</si>
  <si>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</si>
  <si>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</si>
  <si>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</si>
  <si>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</si>
  <si>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</si>
  <si>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</si>
  <si>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</si>
  <si>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</si>
  <si>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</si>
  <si>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</si>
  <si>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</si>
  <si>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</si>
  <si>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</si>
  <si>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</si>
  <si>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</si>
  <si>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</si>
  <si>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</si>
  <si>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</si>
  <si>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</si>
  <si>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</si>
  <si>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</si>
  <si>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</si>
  <si>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</si>
  <si>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</si>
  <si>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</si>
  <si>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</si>
  <si>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</si>
  <si>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</si>
  <si>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</si>
  <si>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</si>
  <si>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</si>
  <si>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</si>
  <si>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</si>
  <si>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</si>
  <si>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</si>
  <si>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</si>
  <si>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</si>
  <si>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</si>
  <si>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</si>
  <si>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</si>
  <si>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</si>
  <si>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</si>
  <si>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</si>
  <si>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</si>
  <si>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</si>
  <si>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</si>
  <si>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</si>
  <si>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</si>
  <si>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</si>
  <si>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</si>
  <si>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</si>
  <si>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</si>
  <si>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</si>
  <si>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</si>
  <si>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</si>
  <si>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</si>
  <si>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</si>
  <si>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</si>
  <si>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</si>
  <si>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</si>
  <si>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</si>
  <si>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</si>
  <si>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</si>
  <si>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</si>
  <si>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</si>
  <si>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</si>
  <si>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</si>
  <si>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</si>
  <si>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</si>
  <si>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</si>
  <si>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</si>
  <si>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</si>
  <si>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</si>
  <si>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</si>
  <si>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</si>
  <si>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</si>
  <si>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</si>
  <si>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</si>
  <si>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</si>
  <si>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</si>
  <si>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</si>
  <si>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</si>
  <si>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</si>
  <si>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</si>
  <si>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</si>
  <si>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</si>
  <si>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</si>
  <si>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</si>
  <si>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</si>
  <si>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</si>
  <si>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</si>
  <si>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</si>
  <si>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</si>
  <si>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</si>
  <si>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</si>
  <si>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</si>
  <si>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</si>
  <si>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</si>
  <si>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</si>
  <si>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</si>
  <si>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</si>
  <si>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</si>
  <si>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</si>
  <si>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</si>
  <si>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</si>
  <si>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</si>
  <si>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</si>
  <si>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</si>
  <si>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</si>
  <si>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</si>
  <si>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</si>
  <si>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</si>
  <si>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</si>
  <si>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</si>
  <si>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</si>
  <si>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</si>
  <si>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</si>
  <si>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</si>
  <si>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</si>
  <si>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</si>
  <si>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</si>
  <si>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</si>
  <si>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</si>
  <si>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</si>
  <si>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</si>
  <si>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</si>
  <si>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</si>
  <si>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</si>
  <si>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</si>
  <si>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</si>
  <si>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</si>
  <si>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</si>
  <si>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</si>
  <si>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</si>
  <si>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</si>
  <si>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</si>
  <si>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</si>
  <si>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</si>
  <si>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</si>
  <si>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</si>
  <si>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</si>
  <si>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</si>
  <si>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</si>
  <si>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</si>
  <si>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</si>
  <si>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</si>
  <si>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</si>
  <si>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</si>
  <si>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</si>
  <si>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</si>
  <si>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</si>
  <si>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</si>
  <si>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</si>
  <si>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</si>
  <si>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</si>
  <si>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</si>
  <si>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</si>
  <si>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</si>
  <si>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</si>
  <si>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</si>
  <si>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</si>
  <si>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</si>
  <si>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</si>
  <si>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</si>
  <si>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</si>
  <si>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</si>
  <si>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</si>
  <si>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</si>
  <si>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</si>
  <si>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</si>
  <si>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</si>
  <si>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</si>
  <si>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</si>
  <si>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</si>
  <si>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</si>
  <si>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</si>
  <si>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</si>
  <si>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</si>
  <si>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</si>
  <si>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</si>
  <si>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</si>
  <si>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</si>
  <si>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</si>
  <si>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</si>
  <si>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</si>
  <si>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</si>
  <si>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</si>
  <si>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</si>
  <si>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</si>
  <si>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</si>
  <si>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</si>
  <si>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</si>
  <si>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</si>
  <si>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</si>
  <si>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</si>
  <si>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</si>
  <si>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</si>
  <si>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</si>
  <si>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</si>
  <si>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</si>
  <si>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</si>
  <si>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</si>
  <si>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</si>
  <si>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</si>
  <si>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</si>
  <si>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</si>
  <si>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</si>
  <si>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</si>
  <si>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</si>
  <si>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</si>
  <si>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</si>
  <si>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</si>
  <si>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</si>
  <si>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</si>
  <si>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</si>
  <si>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</si>
  <si>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</si>
  <si>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</si>
  <si>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</si>
  <si>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</si>
  <si>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</si>
  <si>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</si>
  <si>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</si>
  <si>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</si>
  <si>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</si>
  <si>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</si>
  <si>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</si>
  <si>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</si>
  <si>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</si>
  <si>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</si>
  <si>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</si>
  <si>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</si>
  <si>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</si>
  <si>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</si>
  <si>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</si>
  <si>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</si>
  <si>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</si>
  <si>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</si>
  <si>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</si>
  <si>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</si>
  <si>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</si>
  <si>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</si>
  <si>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</si>
  <si>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</si>
  <si>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</si>
  <si>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</si>
  <si>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</si>
  <si>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</si>
  <si>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</si>
  <si>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</si>
  <si>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</si>
  <si>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</si>
  <si>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</si>
  <si>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</si>
  <si>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</si>
  <si>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</si>
  <si>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</si>
  <si>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</si>
  <si>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</si>
  <si>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</si>
  <si>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</si>
  <si>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</si>
  <si>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</si>
  <si>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</si>
  <si>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</si>
  <si>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</si>
  <si>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</si>
  <si>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</si>
  <si>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</si>
  <si>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</si>
  <si>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</si>
  <si>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</si>
  <si>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</si>
  <si>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</si>
  <si>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</si>
  <si>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</si>
  <si>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</si>
  <si>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</si>
  <si>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</si>
  <si>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</si>
  <si>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</si>
  <si>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</si>
  <si>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</si>
  <si>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</si>
  <si>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</si>
  <si>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</si>
  <si>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</si>
  <si>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</si>
  <si>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</si>
  <si>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</si>
  <si>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</si>
  <si>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</si>
  <si>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</si>
  <si>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</si>
  <si>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</si>
  <si>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</si>
  <si>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</si>
  <si>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</si>
  <si>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</si>
  <si>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</si>
  <si>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</si>
  <si>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</si>
  <si>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</si>
  <si>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</si>
  <si>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</si>
  <si>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</si>
  <si>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</si>
  <si>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</si>
  <si>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</si>
  <si>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</si>
  <si>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</si>
  <si>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</si>
  <si>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</si>
  <si>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</si>
  <si>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</si>
  <si>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</si>
  <si>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</si>
  <si>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</si>
  <si>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</si>
  <si>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</si>
  <si>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</si>
  <si>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</si>
  <si>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</si>
  <si>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</si>
  <si>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</si>
  <si>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</si>
  <si>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</si>
  <si>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</si>
  <si>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</si>
  <si>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</si>
  <si>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</si>
  <si>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</si>
  <si>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</si>
  <si>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</si>
  <si>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</si>
  <si>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</si>
  <si>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</si>
  <si>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</si>
  <si>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</si>
  <si>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</si>
  <si>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</si>
  <si>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</si>
  <si>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</si>
  <si>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</si>
  <si>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</si>
  <si>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</si>
  <si>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</si>
  <si>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</si>
  <si>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</si>
  <si>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</si>
  <si>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</si>
  <si>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</si>
  <si>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</si>
  <si>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</si>
  <si>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</si>
  <si>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</si>
  <si>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</si>
  <si>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</si>
  <si>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</si>
  <si>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</si>
  <si>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</si>
  <si>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</si>
  <si>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</si>
  <si>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</si>
  <si>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</si>
  <si>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</si>
  <si>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</si>
  <si>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</si>
  <si>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</si>
  <si>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</si>
  <si>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</si>
  <si>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</si>
  <si>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</si>
  <si>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</si>
  <si>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</si>
  <si>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</si>
  <si>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</si>
  <si>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</si>
  <si>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</si>
  <si>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</si>
  <si>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</si>
  <si>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</si>
  <si>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</si>
  <si>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</si>
  <si>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</si>
  <si>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</si>
  <si>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</si>
  <si>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</si>
  <si>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</si>
  <si>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</si>
  <si>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</si>
  <si>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</si>
  <si>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</si>
  <si>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</si>
  <si>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</si>
  <si>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</si>
  <si>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</si>
  <si>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</si>
  <si>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</si>
  <si>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</si>
  <si>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</si>
  <si>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</si>
  <si>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</si>
  <si>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</si>
  <si>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</si>
  <si>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</si>
  <si>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</si>
  <si>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</si>
  <si>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</si>
  <si>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</si>
  <si>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</si>
  <si>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</si>
  <si>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</si>
  <si>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</si>
  <si>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</si>
  <si>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</si>
  <si>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</si>
  <si>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</si>
  <si>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</si>
  <si>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</si>
  <si>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</si>
  <si>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</si>
  <si>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</si>
  <si>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</si>
  <si>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</si>
  <si>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</si>
  <si>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</si>
  <si>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</si>
  <si>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</si>
  <si>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</si>
  <si>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</si>
  <si>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</si>
  <si>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</si>
  <si>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</si>
  <si>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</si>
  <si>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</si>
  <si>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</si>
  <si>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</si>
  <si>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</si>
  <si>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</si>
  <si>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</si>
  <si>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</si>
  <si>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</si>
  <si>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</si>
  <si>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</si>
  <si>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</si>
  <si>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</si>
  <si>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</si>
  <si>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</si>
  <si>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</si>
  <si>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</si>
  <si>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</si>
  <si>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</si>
  <si>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</si>
  <si>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</si>
  <si>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</si>
  <si>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</si>
  <si>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</si>
  <si>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</si>
  <si>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</si>
  <si>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</si>
  <si>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</si>
  <si>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</si>
  <si>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</si>
  <si>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</si>
  <si>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</si>
  <si>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</si>
  <si>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</si>
  <si>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</si>
  <si>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</si>
  <si>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</si>
  <si>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</si>
  <si>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</si>
  <si>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</si>
  <si>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</si>
  <si>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</si>
  <si>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</si>
  <si>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</si>
  <si>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</si>
  <si>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</si>
  <si>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</si>
  <si>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</si>
  <si>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</si>
  <si>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</si>
  <si>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</si>
  <si>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</si>
  <si>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</si>
  <si>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</si>
  <si>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</si>
  <si>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</si>
  <si>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</si>
  <si>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</si>
  <si>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</si>
  <si>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</si>
  <si>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</si>
  <si>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</si>
  <si>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</si>
  <si>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</si>
  <si>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</si>
  <si>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</si>
  <si>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</si>
  <si>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</si>
  <si>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</si>
  <si>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</si>
  <si>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</si>
  <si>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</si>
  <si>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</si>
  <si>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</si>
  <si>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</si>
  <si>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</si>
  <si>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</si>
  <si>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</si>
  <si>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</si>
  <si>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</si>
  <si>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</si>
  <si>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</si>
  <si>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</si>
  <si>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</si>
  <si>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</si>
  <si>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</si>
  <si>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</si>
  <si>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</si>
  <si>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</si>
  <si>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</si>
  <si>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</si>
  <si>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</si>
  <si>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</si>
  <si>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</si>
  <si>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</si>
  <si>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</si>
  <si>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</si>
  <si>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</si>
  <si>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</si>
  <si>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</si>
  <si>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</si>
  <si>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</si>
  <si>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</si>
  <si>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</si>
  <si>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</si>
  <si>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</si>
  <si>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</si>
  <si>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</si>
  <si>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</si>
  <si>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</si>
  <si>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</si>
  <si>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</si>
  <si>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</si>
  <si>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</si>
  <si>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</si>
  <si>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</si>
  <si>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</si>
  <si>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</si>
  <si>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</si>
  <si>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</si>
  <si>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</si>
  <si>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</si>
  <si>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</si>
  <si>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</si>
  <si>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</si>
  <si>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</si>
  <si>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</si>
  <si>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</si>
  <si>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</si>
  <si>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</si>
  <si>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</si>
  <si>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</si>
  <si>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</si>
  <si>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</si>
  <si>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</si>
  <si>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</si>
  <si>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</si>
  <si>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</si>
  <si>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</si>
  <si>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</si>
  <si>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</si>
  <si>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</si>
  <si>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</si>
  <si>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</si>
  <si>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</si>
  <si>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</si>
  <si>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</si>
  <si>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</si>
  <si>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</si>
  <si>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</si>
  <si>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</si>
  <si>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</si>
  <si>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</si>
  <si>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</si>
  <si>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</si>
  <si>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</si>
  <si>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</si>
  <si>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</si>
  <si>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</si>
  <si>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</si>
  <si>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</si>
  <si>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</si>
  <si>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</si>
  <si>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</si>
  <si>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</si>
  <si>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</si>
  <si>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</si>
  <si>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</si>
  <si>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</si>
  <si>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</si>
  <si>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</si>
  <si>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</si>
  <si>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</si>
  <si>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</si>
  <si>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</si>
  <si>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</si>
  <si>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</si>
  <si>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</si>
  <si>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</si>
  <si>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</si>
  <si>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</si>
  <si>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</si>
  <si>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</si>
  <si>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</si>
  <si>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</si>
  <si>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</si>
  <si>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</si>
  <si>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</si>
  <si>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</si>
  <si>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</si>
  <si>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</si>
  <si>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</si>
  <si>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</si>
  <si>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</si>
  <si>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</si>
  <si>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</si>
  <si>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</si>
  <si>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</si>
  <si>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</si>
  <si>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</si>
  <si>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</si>
  <si>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</si>
  <si>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</si>
  <si>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</si>
  <si>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</si>
  <si>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</si>
  <si>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</si>
  <si>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</si>
  <si>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</si>
  <si>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</si>
  <si>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</si>
  <si>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</si>
  <si>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</si>
  <si>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</si>
  <si>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</si>
  <si>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</si>
  <si>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</si>
  <si>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</si>
  <si>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</si>
  <si>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</si>
  <si>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</si>
  <si>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</si>
  <si>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</si>
  <si>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</si>
  <si>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</si>
  <si>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</si>
  <si>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</si>
  <si>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</si>
  <si>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</si>
  <si>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</si>
  <si>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</si>
  <si>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</si>
  <si>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</si>
  <si>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</si>
  <si>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</si>
  <si>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</si>
  <si>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</si>
  <si>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</si>
  <si>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</si>
  <si>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</si>
  <si>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</si>
  <si>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</si>
  <si>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</si>
  <si>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</si>
  <si>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</si>
  <si>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</si>
  <si>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</si>
  <si>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</si>
  <si>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</si>
  <si>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</si>
  <si>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</si>
  <si>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</si>
  <si>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</si>
  <si>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</si>
  <si>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</si>
  <si>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</si>
  <si>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</si>
  <si>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</si>
  <si>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</si>
  <si>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</si>
  <si>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</si>
  <si>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</si>
  <si>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</si>
  <si>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</si>
  <si>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</si>
  <si>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</si>
  <si>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</si>
  <si>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</si>
  <si>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</si>
  <si>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</si>
  <si>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</si>
  <si>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</si>
  <si>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</si>
  <si>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</si>
  <si>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</si>
  <si>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</si>
  <si>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</si>
  <si>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</si>
  <si>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</si>
  <si>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</si>
  <si>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</si>
  <si>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</si>
  <si>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</si>
  <si>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</si>
  <si>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</si>
  <si>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</si>
  <si>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</si>
  <si>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</si>
  <si>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</si>
  <si>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</si>
  <si>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</si>
  <si>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</si>
  <si>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</si>
  <si>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</si>
  <si>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</si>
  <si>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</si>
  <si>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</si>
  <si>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</si>
  <si>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</si>
  <si>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</si>
  <si>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</si>
  <si>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</si>
  <si>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</si>
  <si>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</si>
  <si>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</si>
  <si>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</si>
  <si>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</si>
  <si>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</si>
  <si>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</si>
  <si>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</si>
  <si>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</si>
  <si>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</si>
  <si>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</si>
  <si>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</si>
  <si>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</si>
  <si>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</si>
  <si>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</si>
  <si>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</si>
  <si>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</si>
  <si>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</si>
  <si>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</si>
  <si>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</si>
  <si>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</si>
  <si>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</si>
  <si>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</si>
  <si>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</si>
  <si>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</si>
  <si>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</si>
  <si>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</si>
  <si>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</si>
  <si>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</si>
  <si>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</si>
  <si>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</si>
  <si>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</si>
  <si>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</si>
  <si>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</si>
  <si>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</si>
  <si>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</si>
  <si>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</si>
  <si>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</si>
  <si>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</si>
  <si>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</si>
  <si>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</si>
  <si>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</si>
  <si>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</si>
  <si>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</si>
  <si>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</si>
  <si>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</si>
  <si>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</si>
  <si>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</si>
  <si>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</si>
  <si>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</si>
  <si>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</si>
  <si>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</si>
  <si>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</si>
  <si>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</si>
  <si>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</si>
  <si>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</si>
  <si>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</si>
  <si>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</si>
  <si>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</si>
  <si>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</si>
  <si>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</si>
  <si>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</si>
  <si>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</si>
  <si>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</si>
  <si>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</si>
  <si>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</si>
  <si>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</si>
  <si>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</si>
  <si>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</si>
  <si>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</si>
  <si>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</si>
  <si>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</si>
  <si>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</si>
  <si>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</si>
  <si>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</si>
  <si>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</si>
  <si>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</si>
  <si>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</si>
  <si>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</si>
  <si>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</si>
  <si>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</si>
  <si>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</si>
  <si>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</si>
  <si>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</si>
  <si>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</si>
  <si>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</si>
  <si>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</si>
  <si>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</si>
  <si>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</si>
  <si>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</si>
  <si>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</si>
  <si>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</si>
  <si>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</si>
  <si>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</si>
  <si>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</si>
  <si>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</si>
  <si>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</si>
  <si>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</si>
  <si>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</si>
  <si>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</si>
  <si>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</si>
  <si>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</si>
  <si>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</si>
  <si>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</si>
  <si>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</si>
  <si>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</si>
  <si>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</si>
  <si>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</si>
  <si>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</si>
  <si>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</si>
  <si>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</si>
  <si>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</si>
  <si>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</si>
  <si>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</si>
  <si>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</si>
  <si>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</si>
  <si>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</si>
  <si>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</si>
  <si>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</si>
  <si>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</si>
  <si>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</si>
  <si>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</si>
  <si>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</si>
  <si>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</si>
  <si>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</si>
  <si>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</si>
  <si>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</si>
  <si>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</si>
  <si>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</si>
  <si>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</si>
  <si>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</si>
  <si>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</si>
  <si>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</si>
  <si>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</si>
  <si>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</si>
  <si>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</si>
  <si>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</si>
  <si>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</si>
  <si>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</si>
  <si>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</si>
  <si>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</si>
  <si>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</si>
  <si>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</si>
  <si>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</si>
  <si>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</si>
  <si>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</si>
  <si>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</si>
  <si>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</si>
  <si>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</si>
  <si>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</si>
  <si>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</si>
  <si>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</si>
  <si>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</si>
  <si>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</si>
  <si>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</si>
  <si>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</si>
  <si>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</si>
  <si>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</si>
  <si>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</si>
  <si>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</si>
  <si>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</si>
  <si>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</si>
  <si>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</si>
  <si>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</si>
  <si>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</si>
  <si>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</si>
  <si>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</si>
  <si>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</si>
  <si>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</si>
  <si>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</si>
  <si>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</si>
  <si>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</si>
  <si>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</si>
  <si>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</si>
  <si>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</si>
  <si>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</si>
  <si>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</si>
  <si>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</si>
  <si>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</si>
  <si>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</si>
  <si>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</si>
  <si>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</si>
  <si>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</si>
  <si>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</si>
  <si>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</si>
  <si>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</si>
  <si>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</si>
  <si>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</si>
  <si>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</si>
  <si>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</si>
  <si>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</si>
  <si>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</si>
  <si>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</si>
  <si>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</si>
  <si>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</si>
  <si>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</si>
  <si>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</si>
  <si>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</si>
  <si>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</si>
  <si>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</si>
  <si>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</si>
  <si>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</si>
  <si>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</si>
  <si>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</si>
  <si>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</si>
  <si>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</si>
  <si>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</si>
  <si>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</si>
  <si>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</si>
  <si>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</si>
  <si>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</si>
  <si>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</si>
  <si>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</si>
  <si>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</si>
  <si>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</si>
  <si>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</si>
  <si>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</si>
  <si>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</si>
  <si>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</si>
  <si>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</si>
  <si>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</si>
  <si>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</si>
  <si>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</si>
  <si>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</si>
  <si>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</si>
  <si>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</si>
  <si>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</si>
  <si>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</si>
  <si>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</si>
  <si>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</si>
  <si>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</si>
  <si>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</si>
  <si>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</si>
  <si>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</si>
  <si>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</si>
  <si>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</si>
  <si>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</si>
  <si>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</si>
  <si>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</si>
  <si>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</si>
  <si>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</si>
  <si>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</si>
  <si>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</si>
  <si>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</si>
  <si>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</si>
  <si>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</si>
  <si>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</si>
  <si>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</si>
  <si>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</si>
  <si>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</si>
  <si>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</si>
  <si>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</si>
  <si>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</si>
  <si>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</si>
  <si>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</si>
  <si>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</si>
  <si>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</si>
  <si>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</si>
  <si>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</si>
  <si>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</si>
  <si>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</si>
  <si>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</si>
  <si>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</si>
  <si>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</si>
  <si>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</si>
  <si>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</si>
  <si>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</si>
  <si>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</si>
  <si>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</si>
  <si>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</si>
  <si>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</si>
  <si>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</si>
  <si>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</si>
  <si>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</si>
  <si>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</si>
  <si>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</si>
  <si>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</si>
  <si>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</si>
  <si>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</si>
  <si>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</si>
  <si>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</si>
  <si>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</si>
  <si>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</si>
  <si>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</si>
  <si>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</si>
  <si>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</si>
  <si>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</si>
  <si>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</si>
  <si>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</si>
  <si>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</si>
  <si>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</si>
  <si>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</si>
  <si>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</si>
  <si>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</si>
  <si>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</si>
  <si>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</si>
  <si>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</si>
  <si>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</si>
  <si>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</si>
  <si>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</si>
  <si>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</si>
  <si>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</si>
  <si>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</si>
  <si>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</si>
  <si>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</si>
  <si>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</si>
  <si>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</si>
  <si>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</si>
  <si>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</si>
  <si>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</si>
  <si>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</si>
  <si>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</si>
  <si>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</si>
  <si>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</si>
  <si>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</si>
  <si>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</si>
  <si>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</si>
  <si>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</si>
  <si>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</si>
  <si>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</si>
  <si>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</si>
  <si>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</si>
  <si>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</si>
  <si>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</si>
  <si>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</si>
  <si>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</si>
  <si>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</si>
  <si>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</si>
  <si>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</si>
  <si>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</si>
  <si>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</si>
  <si>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</si>
  <si>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</si>
  <si>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</si>
  <si>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</si>
  <si>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</si>
  <si>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</si>
  <si>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</si>
  <si>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</si>
  <si>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</si>
  <si>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</si>
  <si>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</si>
  <si>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</si>
  <si>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</si>
  <si>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</si>
  <si>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</si>
  <si>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</si>
  <si>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</si>
  <si>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</si>
  <si>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</si>
  <si>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</si>
  <si>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</si>
  <si>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</si>
  <si>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</si>
  <si>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</si>
  <si>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</si>
  <si>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</si>
  <si>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</si>
  <si>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</si>
  <si>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</si>
  <si>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</si>
  <si>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</si>
  <si>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</si>
  <si>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</si>
  <si>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</si>
  <si>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</si>
  <si>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</si>
  <si>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</si>
  <si>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</si>
  <si>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</si>
  <si>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</si>
  <si>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</si>
  <si>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</si>
  <si>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</si>
  <si>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</si>
  <si>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</si>
  <si>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</si>
  <si>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</si>
  <si>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</si>
  <si>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</si>
  <si>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</si>
  <si>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</si>
  <si>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</si>
  <si>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</si>
  <si>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</si>
  <si>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</si>
  <si>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</si>
  <si>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</si>
  <si>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</si>
  <si>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</si>
  <si>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</si>
  <si>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</si>
  <si>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</si>
  <si>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</si>
  <si>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</si>
  <si>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</si>
  <si>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</si>
  <si>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</si>
  <si>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</si>
  <si>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</si>
  <si>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</si>
  <si>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</si>
  <si>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</si>
  <si>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</si>
  <si>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</si>
  <si>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</si>
  <si>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</si>
  <si>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</si>
  <si>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</si>
  <si>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</si>
  <si>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</si>
  <si>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</si>
  <si>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</si>
  <si>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</si>
  <si>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</si>
  <si>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</si>
  <si>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</si>
  <si>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</si>
  <si>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</si>
  <si>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</si>
  <si>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</si>
  <si>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</si>
  <si>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</si>
  <si>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</si>
  <si>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</si>
  <si>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</si>
  <si>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</si>
  <si>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</si>
  <si>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</si>
  <si>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</si>
  <si>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</si>
  <si>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</si>
  <si>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</si>
  <si>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</si>
  <si>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</si>
  <si>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</si>
  <si>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</si>
  <si>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</si>
  <si>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</si>
  <si>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</si>
  <si>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</si>
  <si>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</si>
  <si>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</si>
  <si>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</si>
  <si>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</si>
  <si>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</si>
  <si>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</si>
  <si>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</si>
  <si>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</si>
  <si>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</si>
  <si>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</si>
  <si>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</si>
  <si>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</si>
  <si>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</si>
  <si>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</si>
  <si>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</si>
  <si>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</si>
  <si>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</si>
  <si>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</si>
  <si>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</si>
  <si>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</si>
  <si>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</si>
  <si>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</si>
  <si>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</si>
  <si>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</si>
  <si>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</si>
  <si>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</si>
  <si>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</si>
  <si>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</si>
  <si>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</si>
  <si>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</si>
  <si>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</si>
  <si>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</si>
  <si>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</si>
  <si>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</si>
  <si>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</si>
  <si>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</si>
  <si>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</si>
  <si>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</si>
  <si>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</si>
  <si>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</si>
  <si>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</si>
  <si>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</si>
  <si>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</si>
  <si>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</si>
  <si>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</si>
  <si>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</si>
  <si>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</si>
  <si>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</si>
  <si>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</si>
  <si>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</si>
  <si>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</si>
  <si>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</si>
  <si>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</si>
  <si>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</si>
  <si>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</si>
  <si>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</si>
  <si>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</si>
  <si>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</si>
  <si>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</si>
  <si>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</si>
  <si>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</si>
  <si>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</si>
  <si>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</si>
  <si>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</si>
  <si>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</si>
  <si>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</si>
  <si>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</si>
  <si>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</si>
  <si>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</si>
  <si>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</si>
  <si>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</si>
  <si>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</si>
  <si>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</si>
  <si>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</si>
  <si>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</si>
  <si>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</si>
  <si>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</si>
  <si>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</si>
  <si>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</si>
  <si>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</si>
  <si>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</si>
  <si>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</si>
  <si>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</si>
  <si>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</si>
  <si>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</si>
  <si>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</si>
  <si>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</si>
  <si>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</si>
  <si>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</si>
  <si>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</si>
  <si>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</si>
  <si>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</si>
  <si>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</si>
  <si>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</si>
  <si>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</si>
  <si>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</si>
  <si>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</si>
  <si>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</si>
  <si>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</si>
  <si>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</si>
  <si>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</si>
  <si>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</si>
  <si>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</si>
  <si>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</si>
  <si>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</si>
  <si>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</si>
  <si>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</si>
  <si>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</si>
  <si>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</si>
  <si>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</si>
  <si>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</si>
  <si>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</si>
  <si>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</si>
  <si>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</si>
  <si>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</si>
  <si>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</si>
  <si>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</si>
  <si>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</si>
  <si>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</si>
  <si>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</si>
  <si>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</si>
  <si>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</si>
  <si>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</si>
  <si>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</si>
  <si>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</si>
  <si>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</si>
  <si>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</si>
  <si>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</si>
  <si>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</si>
  <si>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</si>
  <si>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</si>
  <si>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</si>
  <si>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</si>
  <si>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</si>
  <si>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</si>
  <si>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</si>
  <si>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</si>
  <si>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</si>
  <si>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</si>
  <si>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</si>
  <si>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</si>
  <si>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</si>
  <si>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</si>
  <si>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</si>
  <si>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</si>
  <si>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</si>
  <si>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</si>
  <si>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</si>
  <si>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</si>
  <si>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</si>
  <si>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</si>
  <si>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</si>
  <si>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</si>
  <si>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</si>
  <si>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</si>
  <si>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</si>
  <si>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</si>
  <si>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</si>
  <si>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</si>
  <si>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</si>
  <si>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</si>
  <si>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</si>
  <si>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</si>
  <si>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</si>
  <si>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</si>
  <si>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</si>
  <si>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</si>
  <si>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</si>
  <si>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</si>
  <si>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</si>
  <si>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</si>
  <si>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</si>
  <si>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</si>
  <si>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</si>
  <si>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</si>
  <si>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</si>
  <si>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</si>
  <si>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</si>
  <si>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</si>
  <si>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</si>
  <si>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</si>
  <si>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</si>
  <si>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</si>
  <si>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</si>
  <si>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</si>
  <si>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</si>
  <si>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</si>
  <si>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</si>
  <si>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</si>
  <si>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</si>
  <si>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</si>
  <si>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</si>
  <si>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</si>
  <si>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</si>
  <si>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</si>
  <si>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</si>
  <si>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</si>
  <si>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</si>
  <si>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</si>
  <si>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</si>
  <si>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</si>
  <si>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</si>
  <si>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</si>
  <si>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</si>
  <si>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</si>
  <si>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</si>
  <si>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</si>
  <si>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</si>
  <si>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</si>
  <si>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</si>
  <si>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</si>
  <si>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</si>
  <si>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</si>
  <si>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</si>
  <si>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</si>
  <si>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</si>
  <si>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</si>
  <si>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</si>
  <si>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</si>
  <si>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</si>
  <si>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</si>
  <si>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</si>
  <si>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</si>
  <si>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</si>
  <si>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</si>
  <si>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</si>
  <si>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</si>
  <si>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</si>
  <si>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</si>
  <si>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</si>
  <si>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</si>
  <si>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</si>
  <si>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</si>
  <si>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</si>
  <si>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</si>
  <si>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</si>
  <si>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</si>
  <si>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</si>
  <si>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</si>
  <si>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</si>
  <si>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</si>
  <si>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</si>
  <si>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</si>
  <si>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</si>
  <si>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</si>
  <si>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</si>
  <si>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</si>
  <si>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</si>
  <si>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</si>
  <si>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</si>
  <si>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</si>
  <si>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</si>
  <si>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</si>
  <si>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</si>
  <si>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</si>
  <si>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</si>
  <si>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</si>
  <si>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</si>
  <si>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</si>
  <si>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</si>
  <si>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</si>
  <si>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</si>
  <si>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</si>
  <si>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</si>
  <si>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</si>
  <si>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</si>
  <si>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</si>
  <si>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</si>
  <si>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</si>
  <si>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</si>
  <si>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</si>
  <si>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</si>
  <si>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</si>
  <si>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</si>
  <si>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</si>
  <si>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</si>
  <si>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</si>
  <si>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</si>
  <si>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</si>
  <si>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</si>
  <si>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</si>
  <si>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</si>
  <si>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</si>
  <si>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</si>
  <si>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</si>
  <si>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</si>
  <si>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</si>
  <si>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</si>
  <si>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</si>
  <si>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</si>
  <si>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</si>
  <si>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</si>
  <si>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</si>
  <si>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</si>
  <si>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</si>
  <si>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</si>
  <si>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</si>
  <si>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</si>
  <si>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</si>
  <si>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</si>
  <si>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</si>
  <si>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</si>
  <si>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</si>
  <si>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</si>
  <si>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</si>
  <si>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</si>
  <si>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</si>
  <si>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</si>
  <si>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</si>
  <si>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</si>
  <si>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</si>
  <si>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</si>
  <si>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</si>
  <si>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</si>
  <si>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</si>
  <si>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</si>
  <si>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</si>
  <si>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</si>
  <si>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</si>
  <si>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</si>
  <si>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</si>
  <si>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</si>
  <si>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</si>
  <si>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</si>
  <si>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</si>
  <si>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</si>
  <si>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</si>
  <si>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</si>
  <si>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</si>
  <si>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</si>
  <si>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</si>
  <si>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</si>
  <si>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</si>
  <si>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</si>
  <si>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</si>
  <si>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</si>
  <si>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</si>
  <si>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</si>
  <si>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</si>
  <si>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</si>
  <si>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</si>
  <si>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</si>
  <si>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</si>
  <si>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</si>
  <si>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</si>
  <si>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</si>
  <si>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</si>
  <si>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</si>
  <si>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</si>
  <si>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</si>
  <si>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</si>
  <si>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</si>
  <si>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</si>
  <si>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</si>
  <si>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</si>
  <si>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</si>
  <si>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</si>
  <si>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</si>
  <si>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</si>
  <si>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</si>
  <si>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</si>
  <si>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</si>
  <si>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</si>
  <si>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</si>
  <si>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</si>
  <si>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</si>
  <si>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</si>
  <si>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</si>
  <si>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</si>
  <si>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</si>
  <si>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</si>
  <si>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</si>
  <si>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</si>
  <si>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</si>
  <si>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</si>
  <si>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</si>
  <si>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</si>
  <si>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</si>
  <si>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</si>
  <si>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</si>
  <si>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</si>
  <si>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</si>
  <si>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</si>
  <si>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</si>
  <si>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</si>
  <si>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</si>
  <si>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</si>
  <si>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</si>
  <si>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</si>
  <si>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</si>
  <si>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</si>
  <si>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</si>
  <si>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</si>
  <si>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</si>
  <si>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</si>
  <si>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</si>
  <si>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</si>
  <si>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</si>
  <si>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</si>
  <si>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</si>
  <si>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</si>
  <si>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</si>
  <si>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</si>
  <si>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</si>
  <si>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</si>
  <si>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</si>
  <si>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</si>
  <si>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</si>
  <si>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</si>
  <si>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</si>
  <si>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</si>
  <si>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</si>
  <si>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</si>
  <si>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</si>
  <si>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</si>
  <si>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</si>
  <si>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</si>
  <si>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</si>
  <si>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</si>
  <si>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</si>
  <si>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</si>
  <si>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</si>
  <si>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</si>
  <si>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</si>
  <si>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</si>
  <si>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</si>
  <si>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</si>
  <si>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</si>
  <si>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</si>
  <si>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</si>
  <si>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</si>
  <si>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</si>
  <si>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</si>
  <si>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</si>
  <si>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</si>
  <si>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</si>
  <si>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</si>
  <si>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</si>
  <si>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</si>
  <si>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</si>
  <si>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</si>
  <si>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</si>
  <si>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</si>
  <si>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</si>
  <si>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</si>
  <si>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</si>
  <si>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</si>
  <si>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</si>
  <si>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</si>
  <si>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</si>
  <si>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</si>
  <si>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</si>
  <si>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</si>
  <si>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</si>
  <si>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</si>
  <si>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</si>
  <si>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</si>
  <si>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</si>
  <si>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</si>
  <si>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</si>
  <si>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</si>
  <si>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</si>
  <si>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</si>
  <si>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</si>
  <si>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</si>
  <si>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</si>
  <si>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</si>
  <si>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</si>
  <si>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</si>
  <si>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</si>
  <si>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</si>
  <si>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</si>
  <si>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</si>
  <si>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</si>
  <si>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</si>
  <si>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</si>
  <si>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</si>
  <si>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</si>
  <si>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</si>
  <si>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</si>
  <si>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</si>
  <si>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</si>
  <si>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</si>
  <si>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</si>
  <si>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</si>
  <si>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</si>
  <si>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</si>
  <si>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</si>
  <si>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</si>
  <si>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</si>
  <si>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</si>
  <si>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</si>
  <si>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</si>
  <si>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</si>
  <si>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</si>
  <si>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</si>
  <si>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</si>
  <si>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</si>
  <si>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</si>
  <si>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</si>
  <si>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</si>
  <si>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</si>
  <si>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</si>
  <si>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</si>
  <si>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</si>
  <si>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</si>
  <si>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</si>
  <si>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</si>
  <si>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</si>
  <si>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</si>
  <si>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</si>
  <si>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</si>
  <si>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</si>
  <si>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</si>
  <si>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</si>
  <si>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</si>
  <si>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</si>
  <si>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</si>
  <si>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</si>
  <si>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</si>
  <si>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</si>
  <si>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</si>
  <si>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</si>
  <si>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</si>
  <si>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</si>
  <si>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</si>
  <si>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</si>
  <si>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</si>
  <si>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</si>
  <si>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</si>
  <si>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</si>
  <si>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</si>
  <si>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</si>
  <si>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</si>
  <si>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</si>
  <si>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</si>
  <si>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</si>
  <si>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</si>
  <si>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</si>
  <si>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</si>
  <si>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</si>
  <si>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</si>
  <si>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</si>
  <si>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</si>
  <si>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</si>
  <si>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</si>
  <si>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</si>
  <si>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</si>
  <si>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</si>
  <si>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</si>
  <si>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</si>
  <si>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</si>
  <si>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</si>
  <si>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</si>
  <si>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</si>
  <si>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</si>
  <si>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</si>
  <si>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</si>
  <si>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</si>
  <si>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</si>
  <si>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</si>
  <si>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</si>
  <si>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</si>
  <si>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</si>
  <si>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</si>
  <si>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</si>
  <si>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</si>
  <si>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</si>
  <si>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</si>
  <si>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</si>
  <si>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</si>
  <si>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</si>
  <si>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</si>
  <si>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</si>
  <si>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</si>
  <si>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</si>
  <si>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</si>
  <si>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</si>
  <si>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</si>
  <si>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</si>
  <si>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</si>
  <si>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</si>
  <si>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</si>
  <si>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</si>
  <si>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</si>
  <si>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</si>
  <si>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</si>
  <si>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</si>
  <si>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</si>
  <si>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</si>
  <si>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</si>
  <si>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</si>
  <si>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</si>
  <si>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</si>
  <si>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</si>
  <si>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</si>
  <si>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</si>
  <si>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</si>
  <si>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</si>
  <si>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</si>
  <si>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</si>
  <si>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</si>
  <si>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</si>
  <si>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</si>
  <si>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</si>
  <si>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</si>
  <si>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</si>
  <si>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</si>
  <si>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</si>
  <si>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</si>
  <si>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</si>
  <si>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</si>
  <si>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</si>
  <si>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</si>
  <si>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</si>
  <si>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</si>
  <si>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</si>
  <si>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</si>
  <si>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</si>
  <si>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</si>
  <si>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</si>
  <si>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</si>
  <si>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</si>
  <si>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</si>
  <si>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</si>
  <si>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</si>
  <si>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</si>
  <si>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</si>
  <si>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</si>
  <si>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</si>
  <si>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</si>
  <si>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</si>
  <si>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</si>
  <si>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</si>
  <si>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</si>
  <si>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</si>
  <si>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</si>
  <si>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</si>
  <si>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</si>
  <si>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</si>
  <si>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</si>
  <si>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</si>
  <si>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</si>
  <si>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</si>
  <si>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</si>
  <si>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</si>
  <si>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</si>
  <si>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</si>
  <si>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</si>
  <si>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</si>
  <si>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</si>
  <si>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</si>
  <si>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</si>
  <si>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</si>
  <si>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</si>
  <si>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</si>
  <si>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</si>
  <si>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</si>
  <si>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</si>
  <si>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</si>
  <si>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</si>
  <si>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</si>
  <si>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</si>
  <si>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</si>
  <si>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</si>
  <si>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</si>
  <si>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</si>
  <si>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</si>
  <si>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</si>
  <si>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</si>
  <si>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</si>
  <si>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</si>
  <si>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</si>
  <si>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</si>
  <si>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</si>
  <si>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</si>
  <si>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</si>
  <si>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</si>
  <si>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</si>
  <si>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</si>
  <si>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</si>
  <si>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</si>
  <si>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</si>
  <si>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</si>
  <si>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</si>
  <si>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</si>
  <si>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</si>
  <si>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</si>
  <si>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</si>
  <si>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</si>
  <si>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</si>
  <si>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</si>
  <si>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</si>
  <si>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</si>
  <si>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</si>
  <si>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</si>
  <si>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</si>
  <si>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</si>
  <si>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</si>
  <si>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</si>
  <si>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</si>
  <si>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</si>
  <si>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</si>
  <si>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</si>
  <si>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</si>
  <si>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</si>
  <si>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</si>
  <si>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</si>
  <si>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</si>
  <si>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</si>
  <si>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</si>
  <si>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</si>
  <si>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</si>
  <si>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</si>
  <si>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</si>
  <si>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</si>
  <si>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</si>
  <si>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</si>
  <si>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</si>
  <si>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</si>
  <si>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</si>
  <si>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</si>
  <si>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</si>
  <si>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</si>
  <si>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</si>
  <si>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</si>
  <si>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</si>
  <si>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</si>
  <si>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</si>
  <si>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</si>
  <si>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</si>
  <si>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</si>
  <si>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</si>
  <si>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</si>
  <si>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</si>
  <si>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</si>
  <si>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</si>
  <si>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</si>
  <si>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</si>
  <si>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</si>
  <si>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</si>
  <si>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</si>
  <si>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</si>
  <si>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</si>
  <si>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</si>
  <si>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</si>
  <si>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</si>
  <si>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</si>
  <si>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</si>
  <si>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</si>
  <si>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</si>
  <si>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</si>
  <si>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</si>
  <si>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</si>
  <si>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</si>
  <si>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</si>
  <si>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</si>
  <si>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</si>
  <si>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</si>
  <si>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</si>
  <si>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</si>
  <si>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</si>
  <si>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</si>
  <si>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</si>
  <si>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</si>
  <si>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</si>
  <si>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</si>
  <si>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</si>
  <si>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</si>
  <si>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</si>
  <si>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</si>
  <si>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</si>
  <si>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</si>
  <si>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</si>
  <si>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</si>
  <si>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</si>
  <si>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</si>
  <si>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</si>
  <si>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</si>
  <si>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</si>
  <si>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</si>
  <si>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</si>
  <si>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</si>
  <si>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</si>
  <si>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</si>
  <si>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</si>
  <si>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</si>
  <si>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</si>
  <si>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</si>
  <si>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</si>
  <si>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</si>
  <si>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</si>
  <si>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</si>
  <si>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</si>
  <si>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</si>
  <si>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</si>
  <si>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</si>
  <si>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</si>
  <si>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</si>
  <si>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</si>
  <si>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</si>
  <si>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</si>
  <si>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</si>
  <si>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</si>
  <si>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</si>
  <si>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</si>
  <si>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</si>
  <si>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</si>
  <si>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</si>
  <si>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</si>
  <si>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</si>
  <si>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</si>
  <si>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</si>
  <si>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</si>
  <si>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</si>
  <si>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</si>
  <si>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</si>
  <si>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</si>
  <si>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</si>
  <si>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</si>
  <si>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</si>
  <si>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</si>
  <si>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</si>
  <si>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</si>
  <si>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</si>
  <si>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</si>
  <si>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</si>
  <si>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</si>
  <si>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</si>
  <si>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</si>
  <si>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</si>
  <si>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</si>
  <si>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</si>
  <si>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</si>
  <si>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</si>
  <si>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</si>
  <si>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</si>
  <si>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</si>
  <si>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</si>
  <si>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</si>
  <si>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</si>
  <si>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</si>
  <si>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</si>
  <si>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</si>
  <si>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</si>
  <si>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</si>
  <si>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</si>
  <si>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</si>
  <si>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</si>
  <si>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</si>
  <si>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</si>
  <si>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</si>
  <si>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</si>
  <si>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</si>
  <si>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</si>
  <si>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</si>
  <si>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</si>
  <si>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</si>
  <si>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</si>
  <si>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</si>
  <si>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</si>
  <si>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</si>
  <si>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</si>
  <si>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</si>
  <si>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</si>
  <si>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</si>
  <si>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</si>
  <si>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</si>
  <si>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</si>
  <si>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</si>
  <si>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</si>
  <si>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</si>
  <si>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</si>
  <si>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</si>
  <si>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</si>
  <si>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</si>
  <si>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</si>
  <si>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</si>
  <si>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</si>
  <si>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</si>
  <si>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</si>
  <si>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</si>
  <si>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</si>
  <si>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</si>
  <si>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</si>
  <si>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</si>
  <si>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</si>
  <si>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</si>
  <si>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</si>
  <si>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</si>
  <si>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</si>
  <si>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</si>
  <si>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</si>
  <si>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</si>
  <si>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</si>
  <si>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</si>
  <si>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</si>
  <si>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</si>
  <si>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</si>
  <si>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</si>
  <si>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</si>
  <si>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</si>
  <si>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</si>
  <si>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</si>
  <si>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</si>
  <si>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</si>
  <si>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</si>
  <si>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</si>
  <si>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</si>
  <si>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</si>
  <si>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</si>
  <si>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</si>
  <si>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</si>
  <si>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</si>
  <si>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</si>
  <si>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</si>
  <si>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</si>
  <si>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</si>
  <si>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</si>
  <si>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</si>
  <si>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</si>
  <si>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</si>
  <si>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</si>
  <si>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</si>
  <si>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</si>
  <si>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</si>
  <si>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</si>
  <si>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</si>
  <si>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</si>
  <si>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</si>
  <si>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</si>
  <si>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</si>
  <si>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</si>
  <si>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</si>
  <si>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</si>
  <si>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</si>
  <si>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</si>
  <si>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</si>
  <si>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</si>
  <si>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</si>
  <si>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</si>
  <si>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</si>
  <si>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</si>
  <si>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</si>
  <si>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</si>
  <si>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</si>
  <si>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</si>
  <si>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</si>
  <si>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</si>
  <si>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</si>
  <si>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</si>
  <si>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</si>
  <si>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</si>
  <si>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</si>
  <si>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</si>
  <si>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</si>
  <si>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</si>
  <si>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</si>
  <si>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</si>
  <si>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</si>
  <si>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</si>
  <si>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</si>
  <si>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</si>
  <si>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</si>
  <si>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</si>
  <si>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</si>
  <si>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</si>
  <si>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</si>
  <si>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</si>
  <si>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</si>
  <si>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</si>
  <si>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</si>
  <si>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</si>
  <si>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</si>
  <si>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</si>
  <si>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</si>
  <si>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</si>
  <si>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</si>
  <si>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</si>
  <si>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</si>
  <si>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</si>
  <si>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</si>
  <si>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</si>
  <si>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</si>
  <si>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</si>
  <si>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</si>
  <si>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</si>
  <si>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</si>
  <si>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</si>
  <si>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</si>
  <si>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</si>
  <si>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</si>
  <si>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</si>
  <si>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</si>
  <si>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</si>
  <si>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</si>
  <si>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</si>
  <si>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</si>
  <si>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</si>
  <si>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</si>
  <si>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</si>
  <si>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</si>
  <si>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</si>
  <si>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</si>
  <si>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</si>
  <si>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</si>
  <si>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</si>
  <si>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</si>
  <si>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</si>
  <si>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</si>
  <si>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</si>
  <si>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</si>
  <si>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</si>
  <si>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</si>
  <si>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</si>
  <si>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</si>
  <si>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</si>
  <si>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</si>
  <si>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</si>
  <si>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</si>
  <si>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</si>
  <si>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</si>
  <si>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</si>
  <si>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</si>
  <si>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</si>
  <si>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</si>
  <si>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</si>
  <si>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</si>
  <si>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</si>
  <si>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</si>
  <si>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</si>
  <si>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</si>
  <si>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</si>
  <si>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</si>
  <si>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</si>
  <si>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</si>
  <si>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</si>
  <si>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</si>
  <si>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</si>
  <si>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</si>
  <si>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</si>
  <si>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</si>
  <si>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</si>
  <si>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</si>
  <si>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</si>
  <si>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</si>
  <si>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</si>
  <si>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</si>
  <si>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</si>
  <si>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</si>
  <si>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</si>
  <si>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</si>
  <si>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</si>
  <si>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</si>
  <si>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</si>
  <si>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</si>
  <si>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</si>
  <si>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</si>
  <si>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</si>
  <si>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</si>
  <si>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</si>
  <si>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</si>
  <si>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</si>
  <si>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</si>
  <si>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</si>
  <si>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</si>
  <si>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</si>
  <si>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</si>
  <si>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</si>
  <si>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</si>
  <si>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</si>
  <si>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</si>
  <si>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</si>
  <si>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</si>
  <si>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</si>
  <si>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</si>
  <si>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</si>
  <si>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</si>
  <si>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</si>
  <si>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</si>
  <si>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</si>
  <si>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</si>
  <si>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</si>
  <si>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</si>
  <si>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</si>
  <si>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</si>
  <si>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</si>
  <si>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</si>
  <si>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</si>
  <si>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</si>
  <si>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</si>
  <si>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</si>
  <si>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</si>
  <si>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</si>
  <si>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</si>
  <si>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</si>
  <si>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</si>
  <si>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</si>
  <si>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</si>
  <si>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</si>
  <si>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</si>
  <si>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</si>
  <si>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</si>
  <si>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</si>
  <si>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</si>
  <si>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</si>
  <si>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</si>
  <si>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</si>
  <si>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</si>
  <si>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</si>
  <si>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</si>
  <si>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</si>
  <si>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</si>
  <si>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</si>
  <si>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</si>
  <si>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</si>
  <si>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</si>
  <si>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</si>
  <si>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</si>
  <si>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</si>
  <si>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</si>
  <si>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</si>
  <si>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</si>
  <si>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</si>
  <si>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</si>
  <si>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</si>
  <si>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</si>
  <si>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</si>
  <si>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</si>
  <si>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</si>
  <si>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</si>
  <si>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</si>
  <si>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</si>
  <si>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</si>
  <si>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</si>
  <si>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</si>
  <si>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</si>
  <si>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</si>
  <si>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</si>
  <si>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</si>
  <si>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</si>
  <si>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</si>
  <si>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</si>
  <si>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</si>
  <si>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</si>
  <si>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</si>
  <si>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</si>
  <si>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</si>
  <si>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</si>
  <si>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</si>
  <si>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</si>
  <si>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</si>
  <si>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</si>
  <si>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</si>
  <si>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</si>
  <si>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</si>
  <si>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</si>
  <si>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</si>
  <si>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</si>
  <si>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</si>
  <si>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</si>
  <si>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</si>
  <si>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</si>
  <si>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</si>
  <si>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</si>
  <si>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</si>
  <si>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</si>
  <si>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</si>
  <si>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</si>
  <si>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</si>
  <si>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</si>
  <si>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</si>
  <si>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</si>
  <si>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</si>
  <si>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</si>
  <si>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</si>
  <si>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</si>
  <si>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</si>
  <si>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</si>
  <si>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</si>
  <si>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</si>
  <si>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</si>
  <si>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</si>
  <si>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</si>
  <si>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</si>
  <si>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</si>
  <si>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</si>
  <si>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</si>
  <si>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</si>
  <si>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</si>
  <si>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</si>
  <si>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</si>
  <si>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</si>
  <si>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</si>
  <si>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</si>
  <si>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</si>
  <si>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</si>
  <si>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</si>
  <si>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</si>
  <si>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</si>
  <si>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</si>
  <si>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</si>
  <si>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</si>
  <si>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</si>
  <si>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</si>
  <si>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</si>
  <si>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</si>
  <si>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</si>
  <si>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</si>
  <si>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</si>
  <si>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</si>
  <si>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</si>
  <si>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</si>
  <si>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</si>
  <si>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</si>
  <si>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</si>
  <si>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</si>
  <si>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</si>
  <si>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</si>
  <si>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</si>
  <si>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</si>
  <si>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</si>
  <si>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</si>
  <si>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</si>
  <si>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</si>
  <si>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</si>
  <si>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</si>
  <si>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</si>
  <si>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</si>
  <si>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</si>
  <si>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</si>
  <si>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</si>
  <si>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</si>
  <si>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</si>
  <si>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</si>
  <si>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</si>
  <si>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</si>
  <si>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</si>
  <si>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</si>
  <si>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</si>
  <si>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</si>
  <si>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</si>
  <si>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</si>
  <si>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</si>
  <si>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</si>
  <si>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</si>
  <si>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</si>
  <si>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</si>
  <si>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</si>
  <si>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</si>
  <si>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</si>
  <si>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</si>
  <si>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</si>
  <si>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</si>
  <si>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</si>
  <si>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</si>
  <si>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</si>
  <si>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</si>
  <si>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</si>
  <si>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</si>
  <si>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</si>
  <si>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</si>
  <si>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</si>
  <si>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</si>
  <si>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</si>
  <si>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</si>
  <si>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</si>
  <si>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</si>
  <si>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</si>
  <si>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</si>
  <si>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</si>
  <si>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</si>
  <si>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</si>
  <si>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</si>
  <si>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</si>
  <si>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</si>
  <si>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</si>
  <si>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</si>
  <si>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</si>
  <si>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</si>
  <si>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</si>
  <si>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</si>
  <si>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</si>
  <si>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</si>
  <si>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</si>
  <si>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</si>
  <si>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</si>
  <si>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</si>
  <si>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</si>
  <si>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</si>
  <si>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</si>
  <si>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</si>
  <si>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</si>
  <si>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</si>
  <si>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</si>
  <si>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</si>
  <si>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</si>
  <si>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</si>
  <si>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</si>
  <si>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</si>
  <si>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</si>
  <si>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</si>
  <si>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</si>
  <si>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</si>
  <si>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</si>
  <si>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</si>
  <si>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</si>
  <si>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</si>
  <si>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</si>
  <si>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</si>
  <si>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</si>
  <si>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</si>
  <si>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</si>
  <si>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</si>
  <si>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</si>
  <si>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</si>
  <si>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</si>
  <si>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</si>
  <si>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</si>
  <si>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</si>
  <si>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</si>
  <si>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</si>
  <si>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</si>
  <si>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</si>
  <si>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</si>
  <si>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</si>
  <si>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</si>
  <si>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</si>
  <si>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</si>
  <si>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</si>
  <si>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</si>
  <si>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</si>
  <si>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</si>
  <si>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</si>
  <si>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</si>
  <si>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</si>
  <si>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</si>
  <si>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</si>
  <si>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</si>
  <si>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</si>
  <si>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</si>
  <si>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</si>
  <si>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</si>
  <si>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</si>
  <si>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</si>
  <si>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</si>
  <si>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</si>
  <si>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</si>
  <si>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</si>
  <si>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</si>
  <si>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</si>
  <si>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</si>
  <si>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</si>
  <si>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</si>
  <si>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</si>
  <si>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</si>
  <si>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</si>
  <si>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</si>
  <si>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</si>
  <si>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</si>
  <si>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</si>
  <si>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</si>
  <si>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</si>
  <si>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</si>
  <si>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</si>
  <si>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</si>
  <si>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</si>
  <si>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</si>
  <si>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</si>
  <si>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</si>
  <si>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</si>
  <si>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</si>
  <si>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</si>
  <si>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</si>
  <si>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</si>
  <si>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</si>
  <si>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</si>
  <si>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</si>
  <si>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</si>
  <si>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</si>
  <si>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</si>
  <si>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</si>
  <si>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</si>
  <si>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</si>
  <si>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</si>
  <si>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</si>
  <si>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</si>
  <si>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</si>
  <si>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</si>
  <si>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</si>
  <si>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</si>
  <si>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</si>
  <si>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</si>
  <si>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</si>
  <si>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</si>
  <si>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</si>
  <si>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</si>
  <si>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</si>
  <si>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</si>
  <si>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</si>
  <si>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</si>
  <si>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</si>
  <si>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</si>
  <si>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</si>
  <si>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</si>
  <si>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</si>
  <si>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</si>
  <si>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</si>
  <si>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</si>
  <si>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</si>
  <si>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</si>
  <si>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</si>
  <si>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</si>
  <si>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</si>
  <si>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</si>
  <si>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</si>
  <si>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</si>
  <si>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</si>
  <si>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</si>
  <si>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</si>
  <si>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</si>
  <si>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</si>
  <si>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</si>
  <si>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</si>
  <si>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</si>
  <si>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</si>
  <si>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</si>
  <si>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</si>
  <si>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</si>
  <si>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</si>
  <si>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</si>
  <si>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</si>
  <si>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</si>
  <si>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</si>
  <si>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</si>
  <si>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</si>
  <si>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</si>
  <si>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</si>
  <si>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</si>
  <si>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</si>
  <si>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</si>
  <si>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</si>
  <si>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</si>
  <si>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</si>
  <si>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</si>
  <si>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</si>
  <si>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</si>
  <si>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</si>
  <si>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</si>
  <si>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</si>
  <si>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</si>
  <si>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</si>
  <si>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</si>
  <si>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</si>
  <si>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</si>
  <si>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</si>
  <si>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</si>
  <si>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</si>
  <si>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</si>
  <si>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</si>
  <si>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</si>
  <si>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</si>
  <si>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</si>
  <si>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</si>
  <si>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</si>
  <si>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</si>
  <si>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</si>
  <si>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</si>
  <si>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</si>
  <si>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</si>
  <si>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</si>
  <si>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</si>
  <si>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</si>
  <si>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</si>
  <si>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</si>
  <si>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</si>
  <si>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</si>
  <si>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</si>
  <si>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</si>
  <si>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</si>
  <si>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</si>
  <si>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</si>
  <si>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</si>
  <si>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</si>
  <si>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</si>
  <si>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</si>
  <si>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</si>
  <si>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</si>
  <si>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</si>
  <si>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</si>
  <si>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</si>
  <si>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</si>
  <si>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</si>
  <si>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</si>
  <si>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</si>
  <si>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</si>
  <si>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</si>
  <si>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</si>
  <si>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</si>
  <si>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</si>
  <si>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</si>
  <si>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</si>
  <si>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</si>
  <si>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</si>
  <si>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</si>
  <si>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</si>
  <si>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</si>
  <si>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</si>
  <si>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</si>
  <si>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</si>
  <si>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</si>
  <si>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</si>
  <si>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</si>
  <si>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</si>
  <si>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</si>
  <si>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</si>
  <si>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</si>
  <si>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</si>
  <si>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</si>
  <si>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</si>
  <si>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</si>
  <si>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</si>
  <si>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</si>
  <si>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</si>
  <si>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</si>
  <si>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</si>
  <si>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</si>
  <si>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</si>
  <si>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</si>
  <si>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</si>
  <si>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</si>
  <si>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</si>
  <si>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</si>
  <si>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</si>
  <si>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</si>
  <si>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</si>
  <si>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</si>
  <si>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</si>
  <si>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</si>
  <si>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</si>
  <si>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</si>
  <si>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</si>
  <si>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</si>
  <si>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</si>
  <si>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</si>
  <si>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</si>
  <si>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</si>
  <si>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</si>
  <si>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</si>
  <si>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</si>
  <si>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</si>
  <si>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</si>
  <si>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</si>
  <si>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</si>
  <si>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</si>
  <si>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</si>
  <si>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</si>
  <si>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</si>
  <si>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</si>
  <si>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</si>
  <si>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</si>
  <si>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</si>
  <si>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</si>
  <si>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</si>
  <si>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</si>
  <si>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</si>
  <si>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</si>
  <si>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</si>
  <si>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</si>
  <si>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</si>
  <si>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</si>
  <si>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</si>
  <si>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</si>
  <si>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</si>
  <si>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</si>
  <si>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</si>
  <si>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</si>
  <si>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</si>
  <si>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</si>
  <si>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</si>
  <si>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</si>
  <si>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</si>
  <si>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</si>
  <si>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</si>
  <si>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</si>
  <si>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</si>
  <si>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</si>
  <si>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</si>
  <si>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</si>
  <si>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</si>
  <si>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</si>
  <si>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</si>
  <si>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</si>
  <si>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</si>
  <si>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</si>
  <si>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</si>
  <si>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</si>
  <si>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</si>
  <si>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</si>
  <si>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</si>
  <si>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</si>
  <si>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</si>
  <si>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</si>
  <si>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</si>
  <si>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</si>
  <si>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</si>
  <si>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</si>
  <si>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</si>
  <si>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</si>
  <si>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</si>
  <si>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</si>
  <si>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</si>
  <si>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</si>
  <si>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</si>
  <si>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</si>
  <si>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</si>
  <si>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</si>
  <si>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</si>
  <si>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</si>
  <si>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</si>
  <si>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</si>
  <si>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</si>
  <si>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</si>
  <si>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</si>
  <si>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</si>
  <si>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</si>
  <si>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</si>
  <si>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</si>
  <si>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</si>
  <si>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</si>
  <si>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</si>
  <si>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</si>
  <si>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</si>
  <si>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</si>
  <si>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</si>
  <si>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</si>
  <si>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</si>
  <si>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</si>
  <si>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</si>
  <si>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</si>
  <si>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</si>
  <si>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</si>
  <si>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</si>
  <si>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</si>
  <si>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</si>
  <si>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</si>
  <si>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</si>
  <si>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</si>
  <si>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</si>
  <si>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</si>
  <si>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</si>
  <si>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</si>
  <si>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</si>
  <si>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</si>
  <si>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</si>
  <si>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</si>
  <si>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</si>
  <si>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</si>
  <si>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</si>
  <si>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</si>
  <si>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</si>
  <si>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</si>
  <si>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</si>
  <si>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</si>
  <si>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</si>
  <si>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</si>
  <si>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</si>
  <si>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</si>
  <si>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</si>
  <si>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</si>
  <si>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</si>
  <si>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</si>
  <si>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</si>
  <si>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</si>
  <si>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</si>
  <si>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</si>
  <si>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</si>
  <si>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</si>
  <si>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</si>
  <si>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</si>
  <si>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</si>
  <si>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</si>
  <si>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</si>
  <si>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</si>
  <si>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</si>
  <si>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</si>
  <si>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</si>
  <si>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</si>
  <si>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</si>
  <si>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</si>
  <si>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</si>
  <si>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</si>
  <si>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</si>
  <si>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</si>
  <si>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</si>
  <si>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</si>
  <si>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</si>
  <si>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</si>
  <si>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</si>
  <si>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</si>
  <si>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</si>
  <si>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</si>
  <si>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</si>
  <si>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</si>
  <si>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</si>
  <si>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</si>
  <si>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</si>
  <si>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</si>
  <si>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</si>
  <si>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</si>
  <si>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</si>
  <si>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</si>
  <si>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</si>
  <si>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</si>
  <si>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</si>
  <si>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</si>
  <si>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</si>
  <si>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</si>
  <si>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</si>
  <si>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</si>
  <si>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</si>
  <si>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</si>
  <si>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</si>
  <si>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</si>
  <si>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</si>
  <si>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</si>
  <si>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</si>
  <si>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</si>
  <si>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</si>
  <si>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</si>
  <si>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</si>
  <si>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</si>
  <si>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</si>
  <si>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</si>
  <si>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</si>
  <si>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</si>
  <si>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</si>
  <si>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</si>
  <si>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</si>
  <si>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</si>
  <si>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</si>
  <si>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</si>
  <si>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</si>
  <si>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</si>
  <si>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</si>
  <si>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</si>
  <si>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</si>
  <si>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</si>
  <si>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</si>
  <si>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</si>
  <si>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</si>
  <si>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</si>
  <si>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</si>
  <si>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</si>
  <si>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</si>
  <si>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</si>
  <si>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</si>
  <si>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</si>
  <si>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</si>
  <si>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</si>
  <si>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</si>
  <si>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</si>
  <si>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</si>
  <si>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</si>
  <si>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</si>
  <si>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</si>
  <si>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</si>
  <si>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</si>
  <si>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</si>
  <si>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</si>
  <si>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</si>
  <si>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</si>
  <si>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</si>
  <si>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</si>
  <si>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</si>
  <si>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</si>
  <si>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</si>
  <si>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</si>
  <si>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</si>
  <si>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</si>
  <si>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</si>
  <si>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</si>
  <si>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</si>
  <si>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</si>
  <si>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</si>
  <si>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</si>
  <si>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</si>
  <si>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</si>
  <si>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</si>
  <si>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</si>
  <si>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</si>
  <si>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</si>
  <si>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</si>
  <si>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</si>
  <si>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</si>
  <si>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</si>
  <si>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</si>
  <si>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</si>
  <si>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</si>
  <si>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</si>
  <si>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</si>
  <si>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</si>
  <si>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</si>
  <si>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</si>
  <si>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</si>
  <si>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</si>
  <si>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</si>
  <si>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</si>
  <si>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</si>
  <si>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</si>
  <si>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</si>
  <si>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</si>
  <si>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</si>
  <si>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</si>
  <si>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</si>
  <si>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</si>
  <si>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</si>
  <si>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</si>
  <si>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</si>
  <si>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</si>
  <si>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</si>
  <si>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</si>
  <si>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</si>
  <si>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</si>
  <si>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</si>
  <si>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</si>
  <si>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</si>
  <si>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</si>
  <si>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</si>
  <si>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</si>
  <si>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</si>
  <si>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</si>
  <si>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</si>
  <si>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</si>
  <si>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</si>
  <si>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</si>
  <si>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</si>
  <si>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</si>
  <si>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</si>
  <si>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</si>
  <si>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</si>
  <si>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</si>
  <si>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</si>
  <si>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</si>
  <si>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</si>
  <si>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</si>
  <si>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</si>
  <si>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</si>
  <si>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</si>
  <si>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</si>
  <si>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</si>
  <si>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</si>
  <si>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</si>
  <si>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</si>
  <si>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</si>
  <si>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</si>
  <si>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</si>
  <si>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</si>
  <si>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</si>
  <si>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</si>
  <si>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</si>
  <si>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</si>
  <si>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</si>
  <si>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</si>
  <si>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</si>
  <si>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</si>
  <si>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</si>
  <si>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</si>
  <si>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</si>
  <si>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</si>
  <si>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</si>
  <si>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</si>
  <si>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</si>
  <si>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</si>
  <si>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</si>
  <si>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</si>
  <si>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</si>
  <si>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</si>
  <si>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</si>
  <si>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</si>
  <si>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</si>
  <si>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</si>
  <si>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</si>
  <si>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</si>
  <si>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</si>
  <si>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</si>
  <si>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</si>
  <si>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</si>
  <si>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</si>
  <si>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</si>
  <si>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</si>
  <si>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</si>
  <si>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</si>
  <si>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</si>
  <si>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</si>
  <si>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</si>
  <si>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</si>
  <si>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</si>
  <si>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</si>
  <si>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</si>
  <si>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</si>
  <si>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</si>
  <si>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</si>
  <si>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</si>
  <si>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</si>
  <si>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</si>
  <si>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</si>
  <si>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</si>
  <si>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</si>
  <si>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</si>
  <si>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</si>
  <si>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</si>
  <si>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</si>
  <si>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</si>
  <si>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</si>
  <si>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</si>
  <si>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</si>
  <si>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</si>
  <si>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</si>
  <si>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</si>
  <si>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</si>
  <si>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</si>
  <si>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</si>
  <si>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</si>
  <si>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</si>
  <si>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</si>
  <si>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</si>
  <si>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</si>
  <si>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</si>
  <si>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</si>
  <si>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</si>
  <si>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</si>
  <si>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</si>
  <si>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</si>
  <si>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</si>
  <si>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</si>
  <si>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</si>
  <si>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</si>
  <si>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</si>
  <si>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</si>
  <si>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</si>
  <si>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</si>
  <si>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</si>
  <si>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</si>
  <si>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</si>
  <si>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</si>
  <si>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</si>
  <si>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</si>
  <si>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</si>
  <si>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</si>
  <si>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</si>
  <si>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</si>
  <si>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</si>
  <si>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</si>
  <si>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</si>
  <si>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</si>
  <si>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</si>
  <si>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</si>
  <si>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</si>
  <si>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</si>
  <si>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</si>
  <si>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</si>
  <si>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</si>
  <si>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</si>
  <si>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</si>
  <si>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</si>
  <si>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</si>
  <si>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</si>
  <si>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</si>
  <si>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</si>
  <si>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</si>
  <si>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</si>
  <si>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</si>
  <si>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</si>
  <si>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</si>
  <si>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</si>
  <si>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</si>
  <si>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</si>
  <si>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</si>
  <si>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</si>
  <si>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</si>
  <si>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</si>
  <si>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</si>
  <si>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</si>
  <si>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</si>
  <si>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</si>
  <si>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</si>
  <si>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</si>
  <si>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</si>
  <si>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</si>
  <si>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</si>
  <si>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</si>
  <si>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</si>
  <si>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</si>
  <si>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</si>
  <si>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</si>
  <si>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</si>
  <si>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</si>
  <si>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</si>
  <si>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</si>
  <si>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</si>
  <si>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</si>
  <si>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</si>
  <si>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</si>
  <si>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</si>
  <si>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</si>
  <si>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</si>
  <si>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</si>
  <si>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</si>
  <si>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</si>
  <si>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</si>
  <si>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</si>
  <si>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</si>
  <si>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</si>
  <si>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</si>
  <si>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</si>
  <si>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</si>
  <si>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</si>
  <si>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</si>
  <si>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</si>
  <si>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</si>
  <si>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</si>
  <si>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</si>
  <si>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</si>
  <si>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</si>
  <si>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</si>
  <si>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</si>
  <si>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</si>
  <si>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</si>
  <si>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</si>
  <si>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</si>
  <si>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</si>
  <si>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</si>
  <si>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</si>
  <si>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</si>
  <si>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</si>
  <si>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</si>
  <si>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</si>
  <si>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</si>
  <si>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</si>
  <si>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</si>
  <si>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</si>
  <si>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</si>
  <si>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</si>
  <si>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</si>
  <si>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</si>
  <si>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</si>
  <si>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</si>
  <si>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</si>
  <si>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</si>
  <si>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</si>
  <si>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</si>
  <si>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</si>
  <si>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</si>
  <si>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</si>
  <si>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</si>
  <si>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</si>
  <si>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</si>
  <si>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</si>
  <si>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</si>
  <si>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</si>
  <si>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</si>
  <si>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</si>
  <si>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</si>
  <si>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</si>
  <si>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</si>
  <si>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</si>
  <si>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</si>
  <si>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</si>
  <si>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</si>
  <si>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</si>
  <si>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</si>
  <si>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</si>
  <si>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</si>
  <si>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</si>
  <si>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</si>
  <si>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</si>
  <si>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</si>
  <si>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</si>
  <si>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</si>
  <si>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</si>
  <si>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</si>
  <si>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</si>
  <si>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</si>
  <si>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</si>
  <si>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</si>
  <si>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</si>
  <si>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</si>
  <si>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</si>
  <si>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</si>
  <si>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</si>
  <si>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</si>
  <si>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</si>
  <si>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</si>
  <si>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</si>
  <si>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</si>
  <si>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</si>
  <si>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</si>
  <si>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</si>
  <si>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</si>
  <si>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</si>
  <si>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</si>
  <si>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</si>
  <si>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</si>
  <si>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</si>
  <si>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</si>
  <si>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</si>
  <si>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</si>
  <si>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</si>
  <si>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</si>
  <si>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</si>
  <si>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</si>
  <si>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</si>
  <si>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</si>
  <si>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</si>
  <si>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</si>
  <si>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</si>
  <si>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</si>
  <si>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</si>
  <si>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</si>
  <si>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</si>
  <si>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</si>
  <si>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</si>
  <si>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</si>
  <si>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</si>
  <si>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</si>
  <si>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</si>
  <si>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</si>
  <si>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</si>
  <si>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</si>
  <si>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</si>
  <si>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</si>
  <si>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</si>
  <si>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</si>
  <si>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</si>
  <si>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</si>
  <si>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</si>
  <si>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</si>
  <si>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</si>
  <si>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</si>
  <si>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</si>
  <si>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</si>
  <si>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</si>
  <si>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</si>
  <si>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</si>
  <si>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</si>
  <si>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</si>
  <si>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</si>
  <si>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</si>
  <si>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</si>
  <si>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</si>
  <si>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</si>
  <si>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</si>
  <si>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</si>
  <si>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</si>
  <si>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</si>
  <si>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</si>
  <si>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</si>
  <si>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</si>
  <si>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</si>
  <si>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</si>
  <si>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</si>
  <si>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</si>
  <si>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</si>
  <si>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</si>
  <si>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</si>
  <si>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</si>
  <si>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</si>
  <si>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</si>
  <si>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</si>
  <si>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</si>
  <si>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</si>
  <si>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</si>
  <si>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</si>
  <si>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</si>
  <si>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</si>
  <si>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</si>
  <si>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</si>
  <si>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</si>
  <si>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</si>
  <si>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</si>
  <si>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</si>
  <si>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</si>
  <si>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</si>
  <si>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</si>
  <si>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</si>
  <si>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</si>
  <si>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</si>
  <si>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</si>
  <si>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</si>
  <si>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</si>
  <si>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</si>
  <si>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</si>
  <si>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</si>
  <si>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</si>
  <si>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</si>
  <si>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</si>
  <si>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</si>
  <si>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</si>
  <si>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</si>
  <si>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</si>
  <si>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</si>
  <si>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</si>
  <si>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</si>
  <si>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</si>
  <si>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</si>
  <si>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</si>
  <si>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</si>
  <si>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</si>
  <si>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</si>
  <si>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</si>
  <si>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</si>
  <si>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</si>
  <si>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</si>
  <si>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</si>
  <si>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</si>
  <si>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</si>
  <si>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</si>
  <si>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</si>
  <si>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</si>
  <si>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</si>
  <si>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</si>
  <si>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</si>
  <si>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</si>
  <si>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</si>
  <si>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</si>
  <si>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</si>
  <si>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</si>
  <si>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</si>
  <si>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</si>
  <si>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</si>
  <si>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</si>
  <si>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</si>
  <si>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</si>
  <si>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</si>
  <si>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</si>
  <si>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</si>
  <si>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</si>
  <si>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</si>
  <si>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</si>
  <si>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</si>
  <si>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</si>
  <si>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</si>
  <si>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</si>
  <si>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</si>
  <si>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</si>
  <si>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</si>
  <si>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</si>
  <si>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</si>
  <si>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</si>
  <si>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</si>
  <si>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</si>
  <si>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</si>
  <si>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</si>
  <si>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</si>
  <si>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</si>
  <si>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</si>
  <si>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</si>
  <si>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</si>
  <si>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</si>
  <si>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</si>
  <si>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</si>
  <si>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</si>
  <si>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</si>
  <si>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</si>
  <si>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</si>
  <si>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</si>
  <si>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</si>
  <si>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</si>
  <si>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</si>
  <si>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</si>
  <si>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</si>
  <si>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</si>
  <si>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</si>
  <si>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</si>
  <si>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</si>
  <si>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</si>
  <si>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</si>
  <si>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</si>
  <si>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</si>
  <si>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</si>
  <si>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</si>
  <si>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</si>
  <si>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</si>
  <si>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</si>
  <si>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</si>
  <si>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</si>
  <si>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</si>
  <si>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</si>
  <si>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</si>
  <si>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</si>
  <si>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</si>
  <si>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</si>
  <si>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</si>
  <si>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</si>
  <si>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</si>
  <si>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</si>
  <si>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</si>
  <si>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</si>
  <si>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</si>
  <si>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</si>
  <si>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</si>
  <si>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</si>
  <si>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</si>
  <si>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</si>
  <si>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</si>
  <si>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</si>
  <si>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</si>
  <si>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</si>
  <si>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</si>
  <si>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</si>
  <si>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</si>
  <si>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</si>
  <si>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</si>
  <si>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</si>
  <si>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</si>
  <si>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</si>
  <si>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</si>
  <si>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</si>
  <si>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</si>
  <si>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</si>
  <si>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</si>
  <si>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</si>
  <si>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</si>
  <si>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</si>
  <si>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</si>
  <si>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</si>
  <si>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</si>
  <si>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</si>
  <si>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</si>
  <si>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</si>
  <si>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</si>
  <si>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</si>
  <si>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</si>
  <si>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</si>
  <si>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</si>
  <si>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</si>
  <si>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</si>
  <si>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</si>
  <si>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</si>
  <si>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</si>
  <si>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</si>
  <si>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</si>
  <si>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</si>
  <si>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</si>
  <si>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</si>
  <si>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</si>
  <si>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</si>
  <si>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</si>
  <si>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</si>
  <si>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</si>
  <si>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</si>
  <si>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</si>
  <si>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</si>
  <si>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</si>
  <si>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</si>
  <si>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</si>
  <si>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</si>
  <si>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</si>
  <si>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</si>
  <si>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</si>
  <si>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</si>
  <si>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</si>
  <si>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</si>
  <si>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</si>
  <si>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</si>
  <si>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</si>
  <si>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</si>
  <si>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</si>
  <si>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</si>
  <si>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</si>
  <si>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</si>
  <si>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</si>
  <si>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</si>
  <si>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</si>
  <si>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</si>
  <si>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</si>
  <si>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</si>
  <si>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</si>
  <si>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</si>
  <si>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</si>
  <si>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</si>
  <si>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</si>
  <si>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</si>
  <si>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</si>
  <si>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</si>
  <si>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</si>
  <si>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</si>
  <si>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</si>
  <si>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</si>
  <si>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</si>
  <si>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</si>
  <si>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</si>
  <si>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</si>
  <si>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</si>
  <si>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</si>
  <si>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</si>
  <si>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</si>
  <si>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</si>
  <si>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</si>
  <si>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</si>
  <si>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</si>
  <si>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</si>
  <si>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</si>
  <si>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</si>
  <si>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</si>
  <si>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</si>
  <si>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</si>
  <si>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</si>
  <si>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</si>
  <si>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</si>
  <si>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</si>
  <si>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</si>
  <si>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</si>
  <si>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</si>
  <si>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</si>
  <si>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</si>
  <si>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</si>
  <si>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</si>
  <si>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</si>
  <si>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</si>
  <si>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</si>
  <si>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</si>
  <si>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</si>
  <si>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</si>
  <si>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</si>
  <si>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</si>
  <si>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</si>
  <si>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</si>
  <si>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</si>
  <si>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</si>
  <si>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</si>
  <si>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</si>
  <si>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</si>
  <si>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</si>
  <si>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</si>
  <si>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</si>
  <si>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</si>
  <si>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</si>
  <si>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</si>
  <si>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</si>
  <si>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</si>
  <si>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</si>
  <si>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</si>
  <si>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</si>
  <si>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</si>
  <si>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</si>
  <si>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</si>
  <si>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</si>
  <si>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</si>
  <si>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</si>
  <si>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</si>
  <si>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</si>
  <si>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</si>
  <si>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</si>
  <si>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</si>
  <si>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</si>
  <si>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</si>
  <si>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</si>
  <si>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</si>
  <si>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</si>
  <si>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</si>
  <si>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</si>
  <si>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</si>
  <si>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</si>
  <si>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</si>
  <si>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</si>
  <si>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</si>
  <si>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</si>
  <si>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</si>
  <si>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</si>
  <si>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</si>
  <si>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</si>
  <si>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</si>
  <si>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</si>
  <si>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</si>
  <si>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</si>
  <si>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</si>
  <si>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</si>
  <si>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</si>
  <si>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</si>
  <si>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</si>
  <si>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</si>
  <si>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</si>
  <si>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</si>
  <si>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</si>
  <si>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</si>
  <si>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</si>
  <si>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</si>
  <si>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</si>
  <si>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</si>
  <si>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</si>
  <si>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</si>
  <si>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</si>
  <si>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</si>
  <si>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</si>
  <si>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</si>
  <si>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</si>
  <si>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</si>
  <si>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</si>
  <si>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</si>
  <si>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</si>
  <si>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</si>
  <si>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</si>
  <si>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</si>
  <si>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</si>
  <si>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</si>
  <si>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</si>
  <si>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</si>
  <si>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</si>
  <si>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</si>
  <si>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</si>
  <si>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</si>
  <si>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</si>
  <si>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</si>
  <si>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</si>
  <si>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</si>
  <si>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</si>
  <si>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</si>
  <si>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</si>
  <si>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</si>
  <si>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</si>
  <si>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</si>
  <si>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</si>
  <si>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</si>
  <si>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</si>
  <si>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</si>
  <si>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</si>
  <si>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</si>
  <si>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</si>
  <si>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</si>
  <si>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</si>
  <si>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</si>
  <si>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</si>
  <si>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</si>
  <si>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</si>
  <si>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</si>
  <si>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</si>
  <si>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</si>
  <si>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</si>
  <si>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</si>
  <si>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</si>
  <si>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</si>
  <si>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</si>
  <si>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</si>
  <si>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</si>
  <si>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</si>
  <si>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</si>
  <si>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</si>
  <si>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</si>
  <si>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</si>
  <si>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</si>
  <si>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</si>
  <si>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</si>
  <si>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</si>
  <si>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</si>
  <si>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</si>
  <si>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</si>
  <si>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</si>
  <si>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</si>
  <si>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</si>
  <si>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</si>
  <si>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</si>
  <si>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</si>
  <si>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</si>
  <si>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</si>
  <si>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</si>
  <si>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</si>
  <si>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</si>
  <si>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</si>
  <si>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</si>
  <si>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</si>
  <si>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</si>
  <si>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</si>
  <si>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</si>
  <si>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</si>
  <si>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</si>
  <si>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</si>
  <si>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</si>
  <si>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</si>
  <si>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</si>
  <si>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</si>
  <si>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</si>
  <si>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</si>
  <si>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</si>
  <si>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</si>
  <si>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</si>
  <si>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</si>
  <si>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</si>
  <si>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</si>
  <si>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</si>
  <si>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</si>
  <si>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</si>
  <si>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</si>
  <si>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</si>
  <si>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</si>
  <si>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</si>
  <si>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</si>
  <si>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</si>
  <si>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</si>
  <si>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</si>
  <si>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</si>
  <si>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</si>
  <si>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</si>
  <si>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</si>
  <si>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</si>
  <si>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</si>
  <si>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</si>
  <si>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</si>
  <si>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</si>
  <si>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</si>
  <si>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</si>
  <si>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</si>
  <si>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</si>
  <si>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</si>
  <si>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</si>
  <si>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</si>
  <si>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</si>
  <si>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</si>
  <si>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</si>
  <si>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</si>
  <si>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</si>
  <si>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</si>
  <si>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</si>
  <si>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</si>
  <si>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</si>
  <si>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</si>
  <si>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</si>
  <si>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</si>
  <si>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</si>
  <si>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</si>
  <si>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</si>
  <si>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</si>
  <si>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</si>
  <si>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</si>
  <si>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</si>
  <si>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</si>
  <si>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</si>
  <si>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</si>
  <si>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</si>
  <si>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</si>
  <si>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</si>
  <si>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</si>
  <si>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</si>
  <si>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</si>
  <si>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</si>
  <si>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</si>
  <si>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</si>
  <si>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</si>
  <si>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</si>
  <si>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</si>
  <si>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</si>
  <si>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</si>
  <si>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</si>
  <si>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</si>
  <si>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</si>
  <si>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</si>
  <si>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</si>
  <si>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</si>
  <si>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</si>
  <si>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</si>
  <si>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</si>
  <si>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</si>
  <si>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</si>
  <si>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</si>
  <si>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</si>
  <si>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</si>
  <si>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</si>
  <si>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</si>
  <si>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</si>
  <si>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</si>
  <si>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</si>
  <si>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</si>
  <si>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</si>
  <si>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</si>
  <si>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</si>
  <si>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</si>
  <si>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</si>
  <si>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</si>
  <si>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</si>
  <si>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</si>
  <si>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</si>
  <si>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</si>
  <si>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</si>
  <si>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</si>
  <si>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</si>
  <si>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</si>
  <si>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</si>
  <si>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</si>
  <si>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</si>
  <si>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</si>
  <si>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</si>
  <si>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</si>
  <si>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</si>
  <si>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</si>
  <si>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</si>
  <si>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</si>
  <si>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</si>
  <si>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</si>
  <si>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</si>
  <si>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</si>
  <si>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</si>
  <si>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</si>
  <si>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</si>
  <si>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</si>
  <si>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</si>
  <si>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</si>
  <si>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</si>
  <si>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</si>
  <si>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</si>
  <si>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</si>
  <si>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</si>
  <si>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</si>
  <si>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</si>
  <si>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</si>
  <si>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</si>
  <si>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</si>
  <si>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</si>
  <si>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</si>
  <si>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</si>
  <si>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</si>
  <si>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</si>
  <si>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</si>
  <si>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</si>
  <si>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</si>
  <si>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</si>
  <si>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</si>
  <si>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</si>
  <si>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</si>
  <si>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</si>
  <si>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</si>
  <si>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</si>
  <si>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</si>
  <si>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</si>
  <si>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</si>
  <si>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</si>
  <si>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</si>
  <si>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</si>
  <si>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</si>
  <si>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</si>
  <si>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</si>
  <si>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</si>
  <si>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</si>
  <si>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</si>
  <si>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</si>
  <si>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</si>
  <si>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</si>
  <si>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</si>
  <si>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</si>
  <si>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</si>
  <si>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</si>
  <si>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</si>
  <si>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</si>
  <si>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</si>
  <si>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</si>
  <si>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</si>
  <si>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</si>
  <si>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</si>
  <si>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</si>
  <si>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</si>
  <si>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</si>
  <si>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</si>
  <si>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</si>
  <si>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</si>
  <si>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</si>
  <si>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</si>
  <si>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</si>
  <si>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</si>
  <si>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</si>
  <si>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</si>
  <si>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</si>
  <si>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</si>
  <si>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</si>
  <si>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</si>
  <si>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</si>
  <si>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</si>
  <si>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</si>
  <si>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</si>
  <si>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</si>
  <si>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</si>
  <si>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</si>
  <si>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</si>
  <si>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</si>
  <si>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</si>
  <si>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</si>
  <si>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</si>
  <si>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</si>
  <si>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</si>
  <si>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</si>
  <si>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</si>
  <si>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</si>
  <si>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</si>
  <si>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</si>
  <si>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</si>
  <si>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</si>
  <si>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</si>
  <si>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</si>
  <si>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</si>
  <si>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</si>
  <si>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</si>
  <si>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</si>
  <si>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</si>
  <si>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</si>
  <si>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</si>
  <si>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</si>
  <si>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</si>
  <si>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</si>
  <si>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</si>
  <si>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</si>
  <si>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</si>
  <si>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</si>
  <si>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</si>
  <si>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</si>
  <si>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</si>
  <si>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</si>
  <si>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</si>
  <si>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</si>
  <si>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</si>
  <si>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</si>
  <si>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</si>
  <si>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</si>
  <si>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</si>
  <si>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</si>
  <si>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</si>
  <si>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</si>
  <si>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</si>
  <si>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</si>
  <si>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</si>
  <si>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</si>
  <si>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</si>
  <si>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</si>
  <si>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</si>
  <si>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</si>
  <si>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</si>
  <si>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</si>
  <si>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</si>
  <si>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</si>
  <si>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</si>
  <si>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</si>
  <si>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</si>
  <si>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</si>
  <si>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</si>
  <si>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</si>
  <si>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</si>
  <si>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</si>
  <si>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</si>
  <si>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</si>
  <si>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</si>
  <si>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</si>
  <si>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</si>
  <si>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</si>
  <si>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</si>
  <si>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</si>
  <si>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</si>
  <si>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</si>
  <si>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</si>
  <si>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</si>
  <si>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</si>
  <si>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</si>
  <si>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</si>
  <si>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</si>
  <si>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</si>
  <si>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</si>
  <si>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</si>
  <si>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</si>
  <si>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</si>
  <si>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</si>
  <si>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</si>
  <si>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</si>
  <si>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</si>
  <si>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</si>
  <si>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</si>
  <si>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</si>
  <si>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</si>
  <si>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</si>
  <si>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</si>
  <si>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</si>
  <si>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</si>
  <si>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</si>
  <si>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</si>
  <si>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</si>
  <si>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</si>
  <si>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</si>
  <si>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</si>
  <si>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</si>
  <si>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</si>
  <si>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</si>
  <si>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</si>
  <si>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</si>
  <si>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</si>
  <si>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</si>
  <si>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</si>
  <si>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</si>
  <si>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</si>
  <si>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</si>
  <si>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</si>
  <si>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</si>
  <si>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</si>
  <si>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</si>
  <si>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</si>
  <si>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</si>
  <si>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</si>
  <si>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</si>
  <si>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</si>
  <si>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</si>
  <si>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</si>
  <si>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</si>
  <si>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</si>
  <si>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</si>
  <si>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</si>
  <si>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</si>
  <si>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</si>
  <si>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</si>
  <si>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</si>
  <si>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</si>
  <si>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</si>
  <si>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</si>
  <si>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</si>
  <si>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</si>
  <si>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</si>
  <si>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</si>
  <si>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</si>
  <si>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</si>
  <si>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</si>
  <si>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</si>
  <si>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</si>
  <si>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</si>
  <si>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</si>
  <si>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</si>
  <si>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</si>
  <si>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</si>
  <si>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</si>
  <si>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</si>
  <si>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</si>
  <si>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</si>
  <si>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</si>
  <si>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</si>
  <si>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</si>
  <si>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</si>
  <si>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</si>
  <si>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</si>
  <si>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</si>
  <si>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</si>
  <si>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</si>
  <si>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</si>
  <si>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</si>
  <si>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</si>
  <si>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</si>
  <si>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</si>
  <si>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</si>
  <si>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</si>
  <si>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</si>
  <si>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</si>
  <si>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</si>
  <si>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</si>
  <si>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</si>
  <si>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</si>
  <si>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</si>
  <si>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</si>
  <si>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</si>
  <si>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</si>
  <si>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</si>
  <si>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</si>
  <si>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</si>
  <si>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</si>
  <si>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</si>
  <si>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</si>
  <si>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</si>
  <si>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</si>
  <si>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</si>
  <si>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</si>
  <si>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</si>
  <si>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</si>
  <si>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</si>
  <si>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</si>
  <si>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</si>
  <si>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</si>
  <si>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</si>
  <si>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</si>
  <si>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</si>
  <si>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</si>
  <si>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</si>
  <si>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</si>
  <si>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</si>
  <si>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</si>
  <si>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</si>
  <si>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</si>
  <si>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</si>
  <si>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</si>
  <si>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</si>
  <si>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</si>
  <si>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</si>
  <si>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</si>
  <si>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</si>
  <si>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</si>
  <si>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</si>
  <si>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</si>
  <si>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</si>
  <si>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</si>
  <si>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</si>
  <si>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</si>
  <si>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</si>
  <si>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</si>
  <si>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</si>
  <si>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</si>
  <si>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</si>
  <si>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</si>
  <si>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</si>
  <si>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</si>
  <si>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</si>
  <si>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</si>
  <si>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</si>
  <si>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</si>
  <si>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</si>
  <si>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</si>
  <si>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</si>
  <si>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</si>
  <si>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</si>
  <si>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</si>
  <si>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</si>
  <si>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</si>
  <si>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</si>
  <si>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</si>
  <si>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</si>
  <si>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</si>
  <si>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</si>
  <si>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</si>
  <si>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</si>
  <si>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</si>
  <si>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</si>
  <si>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</si>
  <si>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</si>
  <si>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</si>
  <si>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</si>
  <si>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</si>
  <si>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</si>
  <si>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</si>
  <si>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</si>
  <si>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</si>
  <si>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</si>
  <si>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</si>
  <si>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</si>
  <si>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</si>
  <si>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</si>
  <si>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</si>
  <si>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</si>
  <si>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</si>
  <si>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</si>
  <si>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</si>
  <si>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</si>
  <si>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</si>
  <si>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</si>
  <si>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</si>
  <si>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</si>
  <si>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</si>
  <si>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</si>
  <si>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</si>
  <si>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</si>
  <si>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</si>
  <si>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</si>
  <si>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</si>
  <si>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</si>
  <si>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</si>
  <si>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</si>
  <si>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</si>
  <si>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</si>
  <si>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</si>
  <si>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</si>
  <si>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</si>
  <si>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</si>
  <si>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</si>
  <si>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</si>
  <si>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</si>
  <si>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</si>
  <si>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</si>
  <si>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</si>
  <si>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</si>
  <si>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</si>
  <si>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</si>
  <si>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</si>
  <si>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</si>
  <si>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</si>
  <si>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</si>
  <si>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</si>
  <si>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</si>
  <si>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</si>
  <si>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</si>
  <si>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</si>
  <si>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</si>
  <si>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</si>
  <si>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</si>
  <si>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</si>
  <si>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</si>
  <si>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</si>
  <si>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</si>
  <si>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</si>
  <si>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</si>
  <si>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</si>
  <si>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</si>
  <si>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</si>
  <si>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</si>
  <si>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</si>
  <si>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</si>
  <si>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</si>
  <si>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</si>
  <si>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</si>
  <si>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</si>
  <si>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</si>
  <si>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</si>
  <si>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</si>
  <si>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</si>
  <si>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</si>
  <si>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</si>
  <si>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</si>
  <si>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</si>
  <si>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</si>
  <si>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</si>
  <si>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</si>
  <si>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</si>
  <si>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</si>
  <si>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</si>
  <si>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</si>
  <si>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</si>
  <si>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</si>
  <si>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</si>
  <si>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</si>
  <si>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</si>
  <si>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</si>
  <si>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</si>
  <si>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</si>
  <si>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</si>
  <si>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</si>
  <si>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</si>
  <si>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</si>
  <si>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</si>
  <si>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</si>
  <si>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</si>
  <si>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</si>
  <si>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</si>
  <si>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</si>
  <si>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</si>
  <si>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</si>
  <si>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</si>
  <si>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</si>
  <si>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</si>
  <si>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</si>
  <si>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</si>
  <si>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</si>
  <si>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</si>
  <si>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</si>
  <si>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</si>
  <si>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</si>
  <si>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</si>
  <si>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</si>
  <si>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</si>
  <si>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</si>
  <si>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</si>
  <si>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</si>
  <si>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</si>
  <si>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</si>
  <si>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</si>
  <si>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</si>
  <si>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</si>
  <si>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</si>
  <si>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</si>
  <si>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</si>
  <si>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</si>
  <si>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</si>
  <si>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</si>
  <si>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</si>
  <si>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</si>
  <si>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</si>
  <si>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</si>
  <si>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</si>
  <si>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</si>
  <si>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</si>
  <si>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</si>
  <si>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</si>
  <si>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</si>
  <si>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</si>
  <si>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</si>
  <si>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</si>
  <si>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</si>
  <si>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</si>
  <si>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</si>
  <si>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</si>
  <si>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</si>
  <si>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</si>
  <si>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</si>
  <si>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</si>
  <si>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</si>
  <si>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</si>
  <si>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</si>
  <si>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</si>
  <si>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</si>
  <si>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</si>
  <si>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</si>
  <si>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</si>
  <si>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</si>
  <si>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</si>
  <si>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</si>
  <si>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</si>
  <si>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</si>
  <si>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</si>
  <si>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</si>
  <si>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</si>
  <si>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</si>
  <si>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</si>
  <si>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</si>
  <si>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</si>
  <si>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</si>
  <si>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</si>
  <si>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</si>
  <si>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</si>
  <si>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</si>
  <si>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</si>
  <si>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</si>
  <si>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</si>
  <si>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</si>
  <si>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</si>
  <si>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</si>
  <si>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</si>
  <si>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</si>
  <si>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</si>
  <si>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</si>
  <si>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</si>
  <si>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</si>
  <si>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</si>
  <si>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</si>
  <si>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</si>
  <si>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</si>
  <si>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</si>
  <si>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</si>
  <si>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</si>
  <si>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</si>
  <si>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</si>
  <si>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</si>
  <si>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</si>
  <si>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</si>
  <si>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</si>
  <si>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</si>
  <si>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</si>
  <si>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</si>
  <si>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</si>
  <si>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</si>
  <si>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</si>
  <si>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</si>
  <si>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</si>
  <si>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</si>
  <si>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</si>
  <si>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</si>
  <si>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</si>
  <si>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</si>
  <si>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</si>
  <si>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</si>
  <si>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</si>
  <si>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</si>
  <si>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</si>
  <si>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</si>
  <si>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</si>
  <si>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</si>
  <si>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</si>
  <si>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</si>
  <si>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</si>
  <si>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</si>
  <si>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</si>
  <si>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</si>
  <si>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</si>
  <si>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</si>
  <si>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</si>
  <si>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</si>
  <si>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</si>
  <si>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</si>
  <si>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</si>
  <si>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</si>
  <si>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</si>
  <si>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</si>
  <si>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</si>
  <si>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</si>
  <si>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</si>
  <si>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</si>
  <si>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</si>
  <si>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</si>
  <si>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</si>
  <si>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</si>
  <si>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</si>
  <si>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</si>
  <si>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</si>
  <si>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</si>
  <si>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</si>
  <si>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</si>
  <si>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</si>
  <si>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</si>
  <si>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</si>
  <si>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</si>
  <si>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</si>
  <si>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</si>
  <si>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</si>
  <si>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</si>
  <si>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</si>
  <si>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</si>
  <si>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</si>
  <si>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</si>
  <si>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</si>
  <si>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</si>
  <si>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</si>
  <si>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</si>
  <si>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</si>
  <si>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</si>
  <si>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</si>
  <si>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</si>
  <si>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</si>
  <si>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</si>
  <si>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</si>
  <si>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</si>
  <si>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</si>
  <si>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</si>
  <si>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</si>
  <si>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</si>
  <si>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</si>
  <si>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</si>
  <si>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</si>
  <si>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</si>
  <si>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</si>
  <si>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</si>
  <si>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</si>
  <si>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</si>
  <si>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</si>
  <si>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</si>
  <si>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</si>
  <si>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</si>
  <si>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</si>
  <si>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</si>
  <si>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</si>
  <si>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</si>
  <si>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</si>
  <si>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</si>
  <si>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</si>
  <si>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</si>
  <si>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</si>
  <si>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</si>
  <si>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</si>
  <si>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</si>
  <si>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</si>
  <si>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</si>
  <si>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</si>
  <si>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</si>
  <si>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</si>
  <si>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</si>
  <si>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</si>
  <si>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</si>
  <si>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</si>
  <si>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</si>
  <si>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</si>
  <si>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</si>
  <si>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</si>
  <si>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</si>
  <si>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</si>
  <si>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</si>
  <si>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</si>
  <si>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</si>
  <si>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</si>
  <si>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</si>
  <si>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</si>
  <si>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</si>
  <si>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</si>
  <si>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</si>
  <si>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</si>
  <si>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</si>
  <si>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</si>
  <si>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</si>
  <si>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</si>
  <si>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</si>
  <si>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</si>
  <si>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</si>
  <si>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</si>
  <si>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</si>
  <si>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</si>
  <si>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</si>
  <si>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</si>
  <si>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</si>
  <si>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</si>
  <si>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</si>
  <si>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</si>
  <si>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</si>
  <si>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</si>
  <si>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</si>
  <si>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</si>
  <si>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</si>
  <si>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</si>
  <si>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</si>
  <si>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</si>
  <si>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</si>
  <si>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</si>
  <si>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</si>
  <si>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</si>
  <si>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</si>
  <si>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</si>
  <si>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</si>
  <si>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</si>
  <si>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</si>
  <si>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</si>
  <si>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</si>
  <si>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</si>
  <si>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</si>
  <si>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</si>
  <si>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</si>
  <si>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</si>
  <si>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</si>
  <si>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</si>
  <si>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</si>
  <si>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</si>
  <si>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</si>
  <si>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</si>
  <si>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</si>
  <si>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</si>
  <si>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</si>
  <si>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</si>
  <si>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</si>
  <si>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</si>
  <si>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</si>
  <si>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</si>
  <si>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</si>
  <si>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</si>
  <si>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</si>
  <si>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</si>
  <si>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</si>
  <si>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</si>
  <si>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</si>
  <si>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</si>
  <si>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</si>
  <si>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</si>
  <si>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</si>
  <si>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</si>
  <si>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</si>
  <si>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</si>
  <si>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</si>
  <si>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</si>
  <si>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</si>
  <si>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</si>
  <si>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</si>
  <si>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</si>
  <si>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</si>
  <si>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</si>
  <si>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</si>
  <si>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</si>
  <si>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</si>
  <si>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</si>
  <si>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</si>
  <si>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</si>
  <si>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</si>
  <si>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</si>
  <si>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</si>
  <si>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</si>
  <si>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</si>
  <si>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</si>
  <si>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</si>
  <si>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</si>
  <si>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</si>
  <si>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</si>
  <si>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</si>
  <si>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</si>
  <si>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</si>
  <si>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</si>
  <si>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</si>
  <si>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</si>
  <si>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</si>
  <si>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</si>
  <si>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</si>
  <si>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</si>
  <si>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</si>
  <si>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</si>
  <si>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</si>
  <si>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</si>
  <si>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</si>
  <si>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</si>
  <si>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</si>
  <si>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</si>
  <si>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</si>
  <si>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</si>
  <si>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</si>
  <si>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</si>
  <si>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</si>
  <si>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</si>
  <si>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</si>
  <si>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</si>
  <si>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</si>
  <si>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</si>
  <si>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</si>
  <si>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</si>
  <si>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</si>
  <si>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</si>
  <si>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</si>
  <si>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</si>
  <si>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</si>
  <si>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</si>
  <si>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</si>
  <si>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</si>
  <si>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</si>
  <si>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</si>
  <si>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</si>
  <si>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</si>
  <si>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</si>
  <si>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</si>
  <si>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</si>
  <si>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</si>
  <si>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</si>
  <si>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</si>
  <si>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</si>
  <si>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</si>
  <si>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</si>
  <si>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</si>
  <si>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</si>
  <si>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</si>
  <si>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</si>
  <si>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</si>
  <si>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</si>
  <si>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</si>
  <si>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</si>
  <si>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</si>
  <si>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</si>
  <si>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</si>
  <si>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</si>
  <si>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</si>
  <si>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</si>
  <si>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</si>
  <si>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</si>
  <si>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</si>
  <si>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</si>
  <si>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</si>
  <si>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</si>
  <si>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</si>
  <si>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</si>
  <si>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</si>
  <si>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</si>
  <si>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</si>
  <si>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</si>
  <si>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</si>
  <si>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</si>
  <si>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</si>
  <si>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</si>
  <si>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</si>
  <si>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</si>
  <si>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</si>
  <si>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</si>
  <si>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</si>
  <si>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</si>
  <si>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</si>
  <si>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</si>
  <si>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</si>
  <si>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</si>
  <si>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</si>
  <si>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</si>
  <si>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</si>
  <si>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</si>
  <si>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</si>
  <si>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</si>
  <si>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</si>
  <si>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</si>
  <si>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</si>
  <si>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</si>
  <si>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</si>
  <si>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</si>
  <si>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</si>
  <si>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</si>
  <si>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</si>
  <si>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</si>
  <si>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</si>
  <si>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</si>
  <si>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</si>
  <si>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</si>
  <si>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</si>
  <si>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</si>
  <si>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</si>
  <si>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</si>
  <si>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</si>
  <si>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</si>
  <si>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</si>
  <si>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</si>
  <si>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</si>
  <si>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</si>
  <si>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</si>
  <si>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</si>
  <si>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</si>
  <si>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</si>
  <si>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</si>
  <si>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</si>
  <si>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</si>
  <si>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</si>
  <si>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</si>
  <si>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</si>
  <si>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</si>
  <si>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</si>
  <si>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</si>
  <si>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</si>
  <si>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</si>
  <si>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</si>
  <si>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</si>
  <si>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</si>
  <si>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</si>
  <si>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</si>
  <si>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</si>
  <si>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</si>
  <si>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</si>
  <si>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</si>
  <si>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</si>
  <si>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</si>
  <si>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</si>
  <si>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</si>
  <si>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</si>
  <si>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</si>
  <si>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</si>
  <si>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</si>
  <si>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</si>
  <si>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</si>
  <si>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</si>
  <si>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</si>
  <si>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</si>
  <si>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</si>
  <si>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</si>
  <si>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</si>
  <si>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</si>
  <si>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</si>
  <si>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</si>
  <si>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</si>
  <si>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</si>
  <si>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</si>
  <si>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</si>
  <si>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</si>
  <si>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</si>
  <si>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</si>
  <si>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</si>
  <si>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</si>
  <si>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</si>
  <si>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</si>
  <si>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</si>
  <si>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</si>
  <si>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</si>
  <si>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</si>
  <si>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</si>
  <si>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</si>
  <si>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</si>
  <si>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</si>
  <si>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</si>
  <si>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</si>
  <si>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</si>
  <si>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</si>
  <si>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</si>
  <si>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</si>
  <si>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</si>
  <si>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</si>
  <si>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</si>
  <si>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</si>
  <si>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</si>
  <si>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</si>
  <si>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</si>
  <si>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</si>
  <si>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</si>
  <si>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</si>
  <si>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</si>
  <si>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</si>
  <si>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</si>
  <si>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</si>
  <si>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</si>
  <si>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</si>
  <si>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</si>
  <si>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</si>
  <si>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</si>
  <si>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</si>
  <si>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</si>
  <si>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</si>
  <si>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</si>
  <si>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</si>
  <si>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</si>
  <si>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</si>
  <si>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</si>
  <si>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</si>
  <si>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</si>
  <si>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</si>
  <si>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</si>
  <si>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</si>
  <si>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</si>
  <si>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</si>
  <si>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</si>
  <si>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</si>
  <si>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</si>
  <si>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</si>
  <si>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</si>
  <si>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</si>
  <si>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</si>
  <si>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</si>
  <si>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</si>
  <si>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</si>
  <si>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</si>
  <si>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</si>
  <si>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</si>
  <si>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</si>
  <si>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</si>
  <si>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</si>
  <si>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</si>
  <si>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</si>
  <si>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</si>
  <si>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</si>
  <si>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</si>
  <si>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</si>
  <si>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</si>
  <si>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</si>
  <si>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</si>
  <si>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</si>
  <si>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</si>
  <si>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</si>
  <si>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</si>
  <si>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</si>
  <si>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</si>
  <si>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</si>
  <si>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</si>
  <si>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</si>
  <si>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</si>
  <si>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</si>
  <si>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</si>
  <si>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</si>
  <si>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</si>
  <si>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</si>
  <si>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</si>
  <si>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</si>
  <si>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</si>
  <si>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</si>
  <si>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</si>
  <si>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</si>
  <si>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</si>
  <si>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</si>
  <si>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</si>
  <si>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</si>
  <si>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</si>
  <si>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</si>
  <si>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</si>
  <si>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</si>
  <si>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</si>
  <si>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</si>
  <si>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</si>
  <si>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</si>
  <si>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</si>
  <si>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</si>
  <si>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</si>
  <si>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</si>
  <si>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</si>
  <si>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</si>
  <si>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</si>
  <si>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</si>
  <si>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</si>
  <si>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</si>
  <si>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</si>
  <si>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</si>
  <si>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</si>
  <si>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</si>
  <si>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</si>
  <si>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</si>
  <si>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</si>
  <si>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</si>
  <si>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</si>
  <si>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</si>
  <si>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</si>
  <si>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</si>
  <si>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</si>
  <si>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</si>
  <si>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</si>
  <si>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</si>
  <si>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</si>
  <si>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</si>
  <si>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</si>
  <si>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</si>
  <si>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</si>
  <si>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</si>
  <si>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</si>
  <si>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</si>
  <si>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</si>
  <si>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</si>
  <si>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</si>
  <si>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</si>
  <si>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</si>
  <si>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</si>
  <si>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</si>
  <si>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</si>
  <si>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</si>
  <si>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</si>
  <si>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</si>
  <si>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</si>
  <si>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</si>
  <si>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</si>
  <si>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</si>
  <si>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</si>
  <si>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</si>
  <si>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</si>
  <si>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</si>
  <si>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</si>
  <si>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</si>
  <si>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</si>
  <si>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</si>
  <si>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</si>
  <si>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</si>
  <si>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</si>
  <si>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</si>
  <si>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</si>
  <si>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</si>
  <si>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</si>
  <si>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</si>
  <si>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</si>
  <si>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</si>
  <si>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</si>
  <si>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</si>
  <si>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</si>
  <si>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</si>
  <si>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</si>
  <si>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</si>
  <si>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</si>
  <si>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</si>
  <si>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</si>
  <si>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</si>
  <si>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</si>
  <si>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</si>
  <si>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</si>
  <si>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</si>
  <si>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</si>
  <si>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</si>
  <si>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</si>
  <si>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</si>
  <si>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</si>
  <si>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</si>
  <si>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</si>
  <si>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</si>
  <si>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</si>
  <si>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</si>
  <si>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</si>
  <si>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</si>
  <si>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</si>
  <si>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</si>
  <si>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</si>
  <si>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</si>
  <si>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</si>
  <si>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</si>
  <si>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</si>
  <si>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</si>
  <si>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</si>
  <si>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</si>
  <si>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</si>
  <si>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</si>
  <si>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</si>
  <si>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</si>
  <si>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</si>
  <si>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</si>
  <si>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</si>
  <si>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</si>
  <si>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</si>
  <si>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</si>
  <si>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</si>
  <si>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</si>
  <si>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</si>
  <si>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</si>
  <si>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</si>
  <si>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</si>
  <si>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</si>
  <si>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</si>
  <si>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</si>
  <si>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</si>
  <si>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</si>
  <si>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</si>
  <si>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</si>
  <si>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</si>
  <si>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</si>
  <si>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</si>
  <si>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</si>
  <si>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</si>
  <si>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</si>
  <si>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</si>
  <si>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</si>
  <si>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</si>
  <si>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</si>
  <si>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</si>
  <si>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</si>
  <si>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</si>
  <si>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</si>
  <si>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</si>
  <si>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</si>
  <si>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</si>
  <si>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</si>
  <si>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</si>
  <si>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</si>
  <si>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</si>
  <si>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</si>
  <si>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</si>
  <si>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</si>
  <si>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</si>
  <si>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</si>
  <si>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</si>
  <si>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</si>
  <si>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</si>
  <si>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</si>
  <si>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</si>
  <si>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</si>
  <si>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</si>
  <si>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</si>
  <si>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</si>
  <si>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</si>
  <si>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</si>
  <si>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</si>
  <si>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</si>
  <si>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</si>
  <si>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</si>
  <si>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</si>
  <si>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</si>
  <si>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</si>
  <si>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</si>
  <si>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</si>
  <si>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</si>
  <si>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</si>
  <si>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</si>
  <si>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</si>
  <si>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</si>
  <si>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</si>
  <si>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</si>
  <si>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</si>
  <si>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</si>
  <si>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</si>
  <si>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</si>
  <si>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</si>
  <si>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</si>
  <si>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</si>
  <si>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</si>
  <si>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</si>
  <si>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</si>
  <si>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</si>
  <si>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</si>
  <si>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</si>
  <si>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</si>
  <si>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</si>
  <si>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</si>
  <si>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</si>
  <si>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</si>
  <si>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</si>
  <si>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</si>
  <si>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</si>
  <si>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</si>
  <si>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</si>
  <si>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</si>
  <si>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</si>
  <si>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</si>
  <si>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</si>
  <si>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</si>
  <si>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</si>
  <si>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</si>
  <si>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</si>
  <si>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</si>
  <si>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</si>
  <si>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</si>
  <si>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</si>
  <si>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</si>
  <si>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</si>
  <si>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</si>
  <si>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</si>
  <si>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</si>
  <si>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</si>
  <si>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</si>
  <si>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</si>
  <si>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</si>
  <si>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</si>
  <si>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</si>
  <si>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</si>
  <si>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</si>
  <si>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</si>
  <si>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</si>
  <si>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</si>
  <si>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</si>
  <si>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</si>
  <si>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</si>
  <si>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</si>
  <si>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</si>
  <si>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</si>
  <si>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</si>
  <si>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</si>
  <si>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</si>
  <si>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</si>
  <si>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</si>
  <si>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</si>
  <si>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</si>
  <si>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</si>
  <si>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</si>
  <si>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</si>
  <si>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</si>
  <si>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</si>
  <si>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</si>
  <si>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</si>
  <si>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</si>
  <si>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</si>
  <si>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</si>
  <si>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</si>
  <si>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</si>
  <si>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</si>
  <si>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</si>
  <si>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</si>
  <si>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</si>
  <si>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</si>
  <si>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</si>
  <si>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</si>
  <si>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</si>
  <si>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</si>
  <si>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</si>
  <si>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</si>
  <si>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</si>
  <si>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</si>
  <si>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</si>
  <si>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</si>
  <si>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</si>
  <si>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</si>
  <si>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</si>
  <si>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</si>
  <si>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</si>
  <si>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</si>
  <si>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</si>
  <si>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</si>
  <si>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</si>
  <si>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</si>
  <si>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</si>
  <si>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</si>
  <si>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</si>
  <si>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</si>
  <si>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</si>
  <si>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</si>
  <si>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</si>
  <si>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</si>
  <si>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</si>
  <si>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</si>
  <si>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</si>
  <si>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</si>
  <si>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</si>
  <si>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</si>
  <si>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</si>
  <si>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</si>
  <si>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</si>
  <si>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</si>
  <si>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</si>
  <si>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</si>
  <si>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</si>
  <si>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</si>
  <si>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</si>
  <si>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</si>
  <si>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</si>
  <si>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</si>
  <si>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</si>
  <si>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</si>
  <si>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</si>
  <si>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</si>
  <si>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</si>
  <si>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</si>
  <si>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</si>
  <si>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</si>
  <si>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</si>
  <si>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</si>
  <si>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</si>
  <si>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</si>
  <si>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</si>
  <si>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</si>
  <si>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</si>
  <si>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</si>
  <si>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</si>
  <si>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</si>
  <si>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</si>
  <si>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</si>
  <si>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</si>
  <si>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</si>
  <si>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</si>
  <si>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</si>
  <si>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</si>
  <si>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</si>
  <si>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</si>
  <si>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</si>
  <si>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</si>
  <si>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</si>
  <si>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</si>
  <si>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</si>
  <si>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</si>
  <si>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</si>
  <si>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</si>
  <si>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</si>
  <si>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</si>
  <si>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</si>
  <si>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</si>
  <si>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</si>
  <si>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</si>
  <si>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</si>
  <si>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</si>
  <si>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</si>
  <si>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</si>
  <si>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</si>
  <si>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</si>
  <si>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</si>
  <si>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</si>
  <si>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</si>
  <si>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</si>
  <si>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</si>
  <si>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</si>
  <si>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</si>
  <si>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</si>
  <si>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</si>
  <si>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</si>
  <si>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</si>
  <si>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</si>
  <si>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</si>
  <si>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</si>
  <si>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</si>
  <si>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</si>
  <si>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</si>
  <si>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</si>
  <si>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</si>
  <si>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</si>
  <si>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</si>
  <si>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</si>
  <si>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</si>
  <si>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</si>
  <si>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</si>
  <si>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</si>
  <si>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</si>
  <si>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</si>
  <si>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</si>
  <si>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</si>
  <si>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</si>
  <si>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</si>
  <si>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</si>
  <si>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</si>
  <si>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</si>
  <si>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</si>
  <si>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</si>
  <si>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</si>
  <si>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</si>
  <si>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</si>
  <si>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</si>
  <si>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</si>
  <si>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</si>
  <si>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</si>
  <si>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</si>
  <si>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</si>
  <si>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</si>
  <si>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</si>
  <si>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</si>
  <si>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</si>
  <si>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</si>
  <si>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</si>
  <si>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</si>
  <si>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</si>
  <si>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</si>
  <si>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</si>
  <si>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</si>
  <si>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</si>
  <si>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</si>
  <si>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</si>
  <si>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</si>
  <si>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</si>
  <si>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</si>
  <si>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</si>
  <si>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</si>
  <si>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</si>
  <si>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</si>
  <si>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</si>
  <si>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</si>
  <si>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</si>
  <si>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</si>
  <si>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</si>
  <si>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</si>
  <si>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</si>
  <si>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</si>
  <si>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</si>
  <si>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</si>
  <si>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</si>
  <si>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</si>
  <si>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</si>
  <si>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</si>
  <si>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</si>
  <si>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</si>
  <si>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</si>
  <si>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</si>
  <si>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</si>
  <si>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</si>
  <si>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</si>
  <si>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</si>
  <si>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</si>
  <si>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</si>
  <si>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</si>
  <si>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</si>
  <si>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</si>
  <si>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</si>
  <si>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</si>
  <si>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</si>
  <si>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</si>
  <si>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</si>
  <si>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</si>
  <si>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</si>
  <si>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</si>
  <si>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</si>
  <si>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</si>
  <si>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</si>
  <si>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</si>
  <si>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</si>
  <si>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</si>
  <si>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</si>
  <si>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</si>
  <si>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</si>
  <si>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</si>
  <si>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</si>
  <si>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</si>
  <si>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</si>
  <si>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</si>
  <si>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</si>
  <si>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</si>
  <si>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</si>
  <si>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</si>
  <si>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</si>
  <si>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</si>
  <si>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</si>
  <si>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</si>
  <si>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</si>
  <si>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</si>
  <si>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</si>
  <si>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</si>
  <si>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</si>
  <si>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</si>
  <si>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</si>
  <si>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</si>
  <si>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</si>
  <si>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</si>
  <si>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</si>
  <si>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</si>
  <si>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</si>
  <si>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</si>
  <si>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</si>
  <si>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</si>
  <si>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</si>
  <si>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</si>
  <si>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</si>
  <si>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</si>
  <si>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</si>
  <si>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</si>
  <si>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</si>
  <si>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</si>
  <si>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</si>
  <si>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</si>
  <si>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</si>
  <si>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</si>
  <si>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</si>
  <si>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</si>
  <si>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</si>
  <si>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</si>
  <si>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</si>
  <si>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</si>
  <si>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</si>
  <si>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</si>
  <si>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</si>
  <si>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</si>
  <si>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</si>
  <si>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</si>
  <si>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</si>
  <si>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</si>
  <si>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</si>
  <si>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</si>
  <si>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</si>
  <si>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</si>
  <si>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</si>
  <si>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</si>
  <si>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</si>
  <si>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</si>
  <si>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</si>
  <si>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</si>
  <si>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</si>
  <si>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</si>
  <si>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</si>
  <si>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</si>
  <si>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</si>
  <si>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</si>
  <si>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</si>
  <si>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</si>
  <si>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</si>
  <si>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</si>
  <si>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</si>
  <si>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</si>
  <si>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</si>
  <si>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</si>
  <si>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</si>
  <si>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</si>
  <si>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</si>
  <si>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</si>
  <si>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</si>
  <si>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</si>
  <si>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</si>
  <si>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</si>
  <si>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</si>
  <si>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</si>
  <si>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</si>
  <si>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</si>
  <si>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</si>
  <si>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</si>
  <si>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</si>
  <si>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</si>
  <si>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</si>
  <si>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</si>
  <si>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</si>
  <si>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</si>
  <si>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</si>
  <si>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</si>
  <si>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</si>
  <si>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</si>
  <si>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</si>
  <si>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</si>
  <si>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</si>
  <si>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</si>
  <si>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</si>
  <si>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</si>
  <si>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</si>
  <si>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</si>
  <si>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</si>
  <si>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</si>
  <si>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</si>
  <si>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</si>
  <si>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</si>
  <si>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</si>
  <si>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</si>
  <si>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</si>
  <si>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</si>
  <si>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</si>
  <si>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</si>
  <si>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</si>
  <si>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</si>
  <si>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</si>
  <si>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</si>
  <si>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</si>
  <si>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</si>
  <si>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</si>
  <si>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</si>
  <si>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</si>
  <si>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</si>
  <si>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</si>
  <si>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</si>
  <si>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</si>
  <si>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</si>
  <si>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</si>
  <si>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</si>
  <si>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</si>
  <si>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</si>
  <si>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</si>
  <si>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</si>
  <si>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</si>
  <si>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</si>
  <si>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</si>
  <si>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</si>
  <si>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</si>
  <si>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</si>
  <si>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</si>
  <si>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</si>
  <si>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</si>
  <si>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</si>
  <si>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</si>
  <si>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</si>
  <si>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</si>
  <si>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</si>
  <si>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</si>
  <si>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</si>
  <si>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</si>
  <si>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</si>
  <si>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</si>
  <si>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</si>
  <si>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</si>
  <si>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</si>
  <si>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</si>
  <si>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</si>
  <si>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</si>
  <si>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</si>
  <si>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</si>
  <si>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</si>
  <si>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</si>
  <si>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</si>
  <si>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</si>
  <si>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</si>
  <si>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</si>
  <si>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</si>
  <si>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</si>
  <si>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</si>
  <si>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</si>
  <si>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</si>
  <si>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</si>
  <si>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</si>
  <si>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</si>
  <si>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</si>
  <si>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</si>
  <si>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</si>
  <si>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</si>
  <si>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</si>
  <si>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</si>
  <si>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</si>
  <si>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</si>
  <si>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</si>
  <si>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</si>
  <si>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</si>
  <si>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</si>
  <si>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</si>
  <si>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</si>
  <si>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</si>
  <si>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</si>
  <si>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</si>
  <si>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</si>
  <si>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</si>
  <si>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</si>
  <si>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</si>
  <si>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</si>
  <si>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</si>
  <si>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</si>
  <si>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</si>
  <si>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</si>
  <si>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</si>
  <si>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</si>
  <si>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</si>
  <si>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</si>
  <si>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</si>
  <si>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</si>
  <si>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</si>
  <si>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</si>
  <si>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</si>
  <si>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</si>
  <si>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</si>
  <si>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</si>
  <si>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</si>
  <si>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</si>
  <si>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</si>
  <si>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</si>
  <si>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</si>
  <si>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</si>
  <si>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</si>
  <si>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</si>
  <si>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</si>
  <si>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</si>
  <si>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</si>
  <si>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</si>
  <si>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</si>
  <si>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</si>
  <si>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</si>
  <si>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</si>
  <si>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</si>
  <si>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</si>
  <si>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</si>
  <si>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</si>
  <si>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</si>
  <si>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</si>
  <si>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</si>
  <si>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</si>
  <si>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</si>
  <si>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</si>
  <si>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</si>
  <si>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</si>
  <si>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</si>
  <si>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</si>
  <si>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</si>
  <si>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</si>
  <si>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</si>
  <si>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</si>
  <si>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</si>
  <si>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</si>
  <si>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</si>
  <si>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</si>
  <si>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</si>
  <si>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</si>
  <si>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</si>
  <si>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</si>
  <si>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</si>
  <si>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</si>
  <si>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</si>
  <si>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</si>
  <si>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</si>
  <si>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</si>
  <si>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</si>
  <si>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</si>
  <si>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</si>
  <si>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</si>
  <si>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</si>
  <si>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</si>
  <si>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</si>
  <si>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</si>
  <si>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</si>
  <si>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</si>
  <si>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</si>
  <si>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</si>
  <si>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</si>
  <si>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</si>
  <si>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</si>
  <si>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</si>
  <si>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</si>
  <si>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</si>
  <si>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</si>
  <si>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</si>
  <si>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</si>
  <si>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</si>
  <si>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</si>
  <si>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</si>
  <si>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</si>
  <si>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</si>
  <si>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</si>
  <si>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</si>
  <si>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</si>
  <si>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</si>
  <si>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</si>
  <si>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</si>
  <si>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</si>
  <si>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</si>
  <si>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</si>
  <si>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</si>
  <si>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</si>
  <si>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</si>
  <si>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</si>
  <si>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</si>
  <si>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</si>
  <si>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</si>
  <si>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</si>
  <si>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</si>
  <si>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</si>
  <si>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</si>
  <si>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</si>
  <si>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</si>
  <si>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</si>
  <si>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</si>
  <si>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</si>
  <si>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</si>
  <si>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</si>
  <si>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</si>
  <si>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</si>
  <si>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</si>
  <si>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</si>
  <si>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</si>
  <si>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</si>
  <si>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</si>
  <si>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</si>
  <si>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</si>
  <si>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</si>
  <si>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</si>
  <si>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</si>
  <si>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</si>
  <si>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</si>
  <si>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</si>
  <si>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</si>
  <si>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</si>
  <si>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</si>
  <si>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</si>
  <si>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</si>
  <si>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</si>
  <si>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</si>
  <si>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</si>
  <si>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</si>
  <si>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</si>
  <si>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</si>
  <si>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</si>
  <si>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</si>
  <si>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</si>
  <si>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</si>
  <si>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</si>
  <si>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</si>
  <si>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</si>
  <si>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</si>
  <si>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</si>
  <si>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</si>
  <si>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</si>
  <si>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</si>
  <si>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</si>
  <si>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</si>
  <si>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</si>
  <si>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</si>
  <si>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</si>
  <si>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</si>
  <si>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</si>
  <si>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</si>
  <si>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</si>
  <si>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</si>
  <si>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</si>
  <si>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</si>
  <si>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</si>
  <si>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</si>
  <si>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</si>
  <si>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</si>
  <si>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</si>
  <si>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</si>
  <si>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</si>
  <si>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</si>
  <si>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</si>
  <si>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</si>
  <si>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</si>
  <si>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</si>
  <si>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</si>
  <si>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</si>
  <si>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</si>
  <si>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</si>
  <si>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</si>
  <si>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</si>
  <si>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</si>
  <si>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</si>
  <si>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</si>
  <si>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</si>
  <si>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</si>
  <si>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</si>
  <si>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</si>
  <si>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</si>
  <si>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</si>
  <si>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</si>
  <si>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</si>
  <si>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</si>
  <si>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</si>
  <si>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</si>
  <si>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</si>
  <si>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</si>
  <si>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</si>
  <si>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</si>
  <si>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</si>
  <si>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</si>
  <si>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</si>
  <si>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</si>
  <si>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</si>
  <si>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</si>
  <si>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</si>
  <si>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</si>
  <si>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</si>
  <si>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</si>
  <si>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</si>
  <si>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</si>
  <si>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</si>
  <si>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</si>
  <si>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</si>
  <si>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</si>
  <si>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</si>
  <si>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</si>
  <si>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</si>
  <si>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</si>
  <si>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</si>
  <si>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</si>
  <si>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</si>
  <si>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</si>
  <si>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</si>
  <si>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</si>
  <si>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</si>
  <si>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</si>
  <si>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</si>
  <si>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</si>
  <si>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</si>
  <si>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</si>
  <si>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</si>
  <si>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</si>
  <si>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</si>
  <si>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</si>
  <si>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</si>
  <si>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</si>
  <si>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</si>
  <si>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</si>
  <si>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</si>
  <si>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</si>
  <si>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</si>
  <si>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</si>
  <si>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</si>
  <si>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</si>
  <si>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</si>
  <si>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</si>
  <si>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</si>
  <si>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</si>
  <si>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</si>
  <si>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</si>
  <si>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</si>
  <si>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</si>
  <si>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</si>
  <si>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</si>
  <si>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</si>
  <si>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</si>
  <si>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</si>
  <si>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</si>
  <si>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</si>
  <si>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</si>
  <si>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</si>
  <si>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</si>
  <si>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</si>
  <si>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</si>
  <si>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</si>
  <si>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</si>
  <si>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</si>
  <si>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</si>
  <si>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</si>
  <si>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</si>
  <si>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</si>
  <si>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</si>
  <si>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</si>
  <si>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</si>
  <si>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</si>
  <si>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</si>
  <si>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</si>
  <si>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</si>
  <si>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</si>
  <si>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</si>
  <si>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</si>
  <si>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</si>
  <si>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</si>
  <si>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</si>
  <si>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</si>
  <si>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</si>
  <si>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</si>
  <si>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</si>
  <si>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</si>
  <si>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</si>
  <si>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</si>
  <si>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</si>
  <si>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</si>
  <si>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</si>
  <si>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</si>
  <si>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</si>
  <si>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</si>
  <si>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</si>
  <si>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</si>
  <si>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</si>
  <si>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</si>
  <si>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</si>
  <si>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</si>
  <si>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</si>
  <si>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</si>
  <si>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</si>
  <si>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</si>
  <si>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</si>
  <si>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</si>
  <si>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</si>
  <si>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</si>
  <si>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</si>
  <si>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</si>
  <si>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</si>
  <si>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</si>
  <si>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</si>
  <si>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</si>
  <si>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</si>
  <si>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</si>
  <si>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</si>
  <si>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</si>
  <si>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</si>
  <si>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</si>
  <si>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</si>
  <si>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</si>
  <si>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</si>
  <si>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</si>
  <si>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</si>
  <si>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</si>
  <si>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</si>
  <si>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</si>
  <si>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</si>
  <si>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</si>
  <si>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</si>
  <si>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</si>
  <si>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</si>
  <si>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</si>
  <si>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</si>
  <si>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</si>
  <si>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</si>
  <si>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</si>
  <si>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</si>
  <si>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</si>
  <si>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</si>
  <si>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</si>
  <si>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</si>
  <si>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</si>
  <si>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</si>
  <si>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</si>
  <si>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</si>
  <si>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</si>
  <si>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</si>
  <si>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</si>
  <si>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</si>
  <si>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</si>
  <si>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</si>
  <si>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</si>
  <si>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</si>
  <si>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</si>
  <si>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</si>
  <si>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</si>
  <si>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</si>
  <si>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</si>
  <si>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</si>
  <si>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</si>
  <si>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</si>
  <si>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</si>
  <si>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</si>
  <si>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</si>
  <si>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</si>
  <si>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</si>
  <si>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</si>
  <si>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</si>
  <si>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</si>
  <si>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</si>
  <si>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</si>
  <si>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</si>
  <si>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</si>
  <si>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</si>
  <si>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</si>
  <si>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</si>
  <si>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</si>
  <si>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</si>
  <si>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</si>
  <si>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</si>
  <si>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</si>
  <si>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</si>
  <si>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</si>
  <si>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</si>
  <si>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</si>
  <si>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</si>
  <si>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</si>
  <si>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</si>
  <si>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</si>
  <si>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</si>
  <si>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</si>
  <si>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</si>
  <si>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</si>
  <si>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</si>
  <si>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</si>
  <si>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</si>
  <si>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</si>
  <si>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</si>
  <si>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</si>
  <si>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</si>
  <si>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</si>
  <si>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</si>
  <si>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</si>
  <si>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</si>
  <si>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</si>
  <si>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</si>
  <si>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</si>
  <si>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</si>
  <si>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</si>
  <si>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</si>
  <si>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</si>
  <si>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</si>
  <si>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</si>
  <si>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</si>
  <si>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</si>
  <si>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</si>
  <si>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</si>
  <si>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</si>
  <si>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</si>
  <si>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</si>
  <si>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</si>
  <si>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</si>
  <si>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</si>
  <si>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</si>
  <si>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</si>
  <si>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</si>
  <si>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</si>
  <si>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</si>
  <si>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</si>
  <si>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</si>
  <si>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</si>
  <si>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</si>
  <si>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</si>
  <si>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</si>
  <si>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</si>
  <si>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</si>
  <si>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</si>
  <si>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</si>
  <si>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</si>
  <si>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</si>
  <si>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</si>
  <si>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</si>
  <si>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</si>
  <si>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</si>
  <si>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</si>
  <si>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</si>
  <si>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</si>
  <si>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</si>
  <si>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</si>
  <si>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</si>
  <si>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</si>
  <si>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</si>
  <si>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</si>
  <si>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</si>
  <si>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</si>
  <si>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</si>
  <si>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</si>
  <si>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</si>
  <si>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</si>
  <si>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</si>
  <si>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</si>
  <si>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</si>
  <si>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</si>
  <si>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</si>
  <si>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</si>
  <si>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</si>
  <si>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</si>
  <si>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</si>
  <si>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</si>
  <si>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</si>
  <si>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</si>
  <si>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</si>
  <si>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</si>
  <si>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</si>
  <si>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</si>
  <si>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</si>
  <si>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</si>
  <si>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</si>
  <si>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</si>
  <si>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</si>
  <si>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</si>
  <si>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</si>
  <si>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</si>
  <si>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</si>
  <si>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</si>
  <si>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</si>
  <si>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</si>
  <si>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</si>
  <si>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</si>
  <si>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</si>
  <si>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</si>
  <si>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</si>
  <si>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</si>
  <si>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</si>
  <si>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</si>
  <si>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</si>
  <si>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</si>
  <si>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</si>
  <si>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</si>
  <si>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</si>
  <si>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</si>
  <si>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</si>
  <si>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</si>
  <si>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</si>
  <si>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</si>
  <si>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</si>
  <si>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</si>
  <si>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</si>
  <si>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</si>
  <si>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</si>
  <si>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</si>
  <si>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</si>
  <si>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</si>
  <si>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</si>
  <si>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</si>
  <si>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</si>
  <si>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</si>
  <si>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</si>
  <si>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</si>
  <si>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</si>
  <si>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</si>
  <si>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</si>
  <si>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</si>
  <si>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</si>
  <si>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</si>
  <si>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</si>
  <si>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</si>
  <si>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</si>
  <si>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</si>
  <si>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</si>
  <si>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</si>
  <si>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</si>
  <si>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</si>
  <si>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</si>
  <si>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</si>
  <si>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</si>
  <si>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</si>
  <si>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</si>
  <si>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</si>
  <si>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</si>
  <si>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</si>
  <si>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</si>
  <si>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</si>
  <si>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</si>
  <si>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</si>
  <si>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</si>
  <si>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</si>
  <si>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</si>
  <si>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</si>
  <si>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</si>
  <si>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</si>
  <si>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</si>
  <si>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</si>
  <si>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</si>
  <si>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</si>
  <si>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</si>
  <si>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</si>
  <si>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</si>
  <si>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</si>
  <si>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</si>
  <si>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</si>
  <si>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</si>
  <si>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</si>
  <si>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</si>
  <si>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</si>
  <si>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</si>
  <si>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</si>
  <si>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</si>
  <si>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</si>
  <si>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</si>
  <si>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</si>
  <si>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</si>
  <si>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</si>
  <si>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</si>
  <si>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</si>
  <si>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</si>
  <si>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</si>
  <si>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</si>
  <si>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</si>
  <si>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</si>
  <si>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</si>
  <si>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</si>
  <si>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</si>
  <si>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</si>
  <si>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</si>
  <si>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</si>
  <si>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</si>
  <si>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</si>
  <si>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</si>
  <si>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</si>
  <si>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</si>
  <si>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</si>
  <si>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</si>
  <si>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</si>
  <si>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</si>
  <si>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</si>
  <si>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</si>
  <si>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</si>
  <si>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</si>
  <si>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</si>
  <si>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</si>
  <si>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</si>
  <si>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</si>
  <si>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</si>
  <si>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</si>
  <si>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</si>
  <si>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</si>
  <si>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</si>
  <si>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</si>
  <si>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</si>
  <si>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</si>
  <si>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</si>
  <si>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</si>
  <si>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</si>
  <si>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</si>
  <si>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</si>
  <si>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</si>
  <si>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</si>
  <si>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</si>
  <si>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</si>
  <si>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</si>
  <si>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</si>
  <si>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</si>
  <si>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</si>
  <si>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</si>
  <si>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</si>
  <si>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</si>
  <si>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</si>
  <si>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</si>
  <si>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</si>
  <si>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</si>
  <si>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</si>
  <si>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</si>
  <si>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</si>
  <si>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</si>
  <si>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</si>
  <si>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</si>
  <si>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</si>
  <si>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</si>
  <si>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</si>
  <si>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</si>
  <si>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</si>
  <si>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</si>
  <si>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</si>
  <si>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</si>
  <si>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</si>
  <si>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</si>
  <si>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</si>
  <si>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</si>
  <si>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</si>
  <si>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</si>
  <si>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</si>
  <si>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</si>
  <si>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</si>
  <si>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</si>
  <si>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</si>
  <si>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</si>
  <si>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</si>
  <si>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</si>
  <si>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</si>
  <si>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</si>
  <si>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</si>
  <si>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</si>
  <si>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</si>
  <si>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</si>
  <si>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</si>
  <si>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</si>
  <si>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</si>
  <si>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</si>
  <si>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</si>
  <si>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</si>
  <si>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</si>
  <si>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</si>
  <si>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</si>
  <si>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</si>
  <si>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</si>
  <si>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</si>
  <si>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</si>
  <si>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</si>
  <si>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</si>
  <si>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</si>
  <si>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</si>
  <si>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</si>
  <si>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</si>
  <si>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</si>
  <si>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</si>
  <si>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</si>
  <si>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</si>
  <si>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</si>
  <si>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</si>
  <si>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</si>
  <si>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</si>
  <si>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</si>
  <si>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</si>
  <si>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</si>
  <si>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</si>
  <si>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</si>
  <si>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</si>
  <si>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</si>
  <si>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</si>
  <si>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</si>
  <si>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</si>
  <si>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</si>
  <si>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</si>
  <si>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</si>
  <si>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</si>
  <si>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</si>
  <si>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</si>
  <si>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</si>
  <si>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</si>
  <si>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</si>
  <si>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</si>
  <si>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</si>
  <si>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</si>
  <si>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</si>
  <si>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</si>
  <si>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</si>
  <si>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</si>
  <si>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</si>
  <si>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</si>
  <si>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</si>
  <si>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</si>
  <si>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</si>
  <si>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</si>
  <si>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</si>
  <si>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</si>
  <si>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</si>
  <si>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</si>
  <si>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</si>
  <si>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</si>
  <si>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</si>
  <si>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</si>
  <si>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</si>
  <si>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</si>
  <si>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</si>
  <si>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</si>
  <si>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</si>
  <si>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</si>
  <si>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</si>
  <si>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</si>
  <si>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</si>
  <si>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</si>
  <si>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</si>
  <si>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</si>
  <si>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</si>
  <si>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</si>
  <si>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</si>
  <si>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</si>
  <si>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</si>
  <si>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</si>
  <si>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</si>
  <si>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</si>
  <si>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</si>
  <si>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</si>
  <si>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</si>
  <si>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</si>
  <si>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</si>
  <si>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</si>
  <si>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</si>
  <si>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</si>
  <si>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</si>
  <si>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</si>
  <si>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</si>
  <si>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</si>
  <si>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</si>
  <si>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</si>
  <si>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</si>
  <si>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</si>
  <si>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</si>
  <si>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</si>
  <si>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</si>
  <si>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</si>
  <si>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</si>
  <si>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</si>
  <si>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</si>
  <si>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</si>
  <si>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</si>
  <si>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</si>
  <si>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</si>
  <si>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</si>
  <si>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</si>
  <si>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</si>
  <si>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</si>
  <si>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</si>
  <si>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</si>
  <si>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</si>
  <si>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</si>
  <si>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</si>
  <si>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</si>
  <si>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</si>
  <si>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</si>
  <si>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</si>
  <si>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</si>
  <si>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</si>
  <si>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</si>
  <si>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</si>
  <si>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</si>
  <si>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</si>
  <si>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</si>
  <si>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</si>
  <si>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</si>
  <si>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</si>
  <si>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</si>
  <si>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</si>
  <si>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</si>
  <si>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</si>
  <si>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</si>
  <si>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</si>
  <si>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</si>
  <si>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</si>
  <si>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</si>
  <si>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</si>
  <si>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</si>
  <si>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</si>
  <si>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</si>
  <si>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</si>
  <si>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</si>
  <si>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</si>
  <si>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</si>
  <si>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</si>
  <si>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</si>
  <si>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</si>
  <si>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</si>
  <si>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</si>
  <si>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</si>
  <si>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</si>
  <si>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</si>
  <si>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</si>
  <si>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</si>
  <si>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</si>
  <si>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</si>
  <si>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</si>
  <si>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</si>
  <si>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</si>
  <si>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</si>
  <si>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</si>
  <si>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</si>
  <si>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</si>
  <si>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</si>
  <si>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</si>
  <si>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</si>
  <si>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</si>
  <si>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</si>
  <si>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</si>
  <si>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</si>
  <si>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</si>
  <si>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</si>
  <si>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</si>
  <si>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</si>
  <si>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</si>
  <si>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</si>
  <si>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</si>
  <si>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</si>
  <si>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</si>
  <si>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</si>
  <si>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</si>
  <si>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</si>
  <si>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</si>
  <si>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</si>
  <si>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</si>
  <si>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</si>
  <si>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</si>
  <si>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</si>
  <si>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</si>
  <si>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</si>
  <si>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</si>
  <si>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</si>
  <si>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</si>
  <si>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</si>
  <si>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</si>
  <si>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</si>
  <si>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</si>
  <si>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</si>
  <si>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</si>
  <si>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</si>
  <si>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</si>
  <si>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</si>
  <si>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</si>
  <si>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</si>
  <si>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</si>
  <si>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</si>
  <si>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</si>
  <si>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</si>
  <si>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</si>
  <si>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</si>
  <si>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</si>
  <si>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</si>
  <si>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</si>
  <si>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</si>
  <si>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</si>
  <si>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</si>
  <si>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</si>
  <si>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</si>
  <si>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</si>
  <si>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</si>
  <si>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</si>
  <si>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</si>
  <si>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</si>
  <si>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</si>
  <si>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</si>
  <si>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</si>
  <si>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</si>
  <si>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</si>
  <si>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</si>
  <si>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</si>
  <si>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</si>
  <si>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</si>
  <si>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</si>
  <si>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</si>
  <si>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</si>
  <si>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</si>
  <si>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</si>
  <si>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</si>
  <si>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</si>
  <si>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</si>
  <si>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</si>
  <si>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</si>
  <si>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</si>
  <si>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</si>
  <si>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</si>
  <si>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</si>
  <si>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</si>
  <si>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</si>
  <si>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</si>
  <si>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</si>
  <si>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</si>
  <si>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</si>
  <si>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</si>
  <si>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</si>
  <si>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</si>
  <si>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</si>
  <si>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</si>
  <si>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</si>
  <si>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</si>
  <si>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</si>
  <si>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</si>
  <si>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</si>
  <si>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</si>
  <si>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</si>
  <si>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</si>
  <si>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</si>
  <si>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</si>
  <si>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</si>
  <si>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</si>
  <si>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</si>
  <si>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</si>
  <si>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</si>
  <si>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</si>
  <si>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</si>
  <si>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</si>
  <si>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</si>
  <si>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</si>
  <si>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</si>
  <si>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</si>
  <si>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</si>
  <si>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</si>
  <si>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</si>
  <si>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</si>
  <si>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</si>
  <si>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</si>
  <si>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</si>
  <si>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</si>
  <si>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</si>
  <si>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</si>
  <si>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</si>
  <si>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</si>
  <si>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</si>
  <si>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</si>
  <si>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</si>
  <si>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</si>
  <si>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</si>
  <si>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</si>
  <si>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</si>
  <si>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</si>
  <si>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</si>
  <si>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</si>
  <si>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</si>
  <si>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</si>
  <si>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</si>
  <si>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</si>
  <si>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</si>
  <si>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</si>
  <si>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</si>
  <si>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</si>
  <si>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</si>
  <si>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</si>
  <si>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</si>
  <si>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</si>
  <si>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</si>
  <si>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</si>
  <si>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</si>
  <si>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</si>
  <si>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</si>
  <si>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</si>
  <si>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</si>
  <si>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</si>
  <si>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</si>
  <si>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</si>
  <si>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</si>
  <si>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</si>
  <si>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</si>
  <si>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</si>
  <si>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</si>
  <si>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</si>
  <si>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</si>
  <si>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</si>
  <si>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</si>
  <si>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</si>
  <si>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</si>
  <si>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</si>
  <si>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</si>
  <si>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</si>
  <si>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</si>
  <si>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</si>
  <si>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</si>
  <si>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</si>
  <si>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</si>
  <si>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</si>
  <si>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</si>
  <si>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</si>
  <si>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</si>
  <si>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</si>
  <si>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</si>
  <si>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</si>
  <si>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</si>
  <si>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</si>
  <si>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</si>
  <si>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</si>
  <si>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</si>
  <si>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</si>
  <si>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</si>
  <si>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</si>
  <si>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</si>
  <si>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</si>
  <si>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</si>
  <si>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</si>
  <si>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</si>
  <si>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</si>
  <si>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</si>
  <si>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</si>
  <si>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</si>
  <si>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</si>
  <si>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</si>
  <si>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</si>
  <si>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</si>
  <si>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</si>
  <si>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</si>
  <si>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</si>
  <si>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</si>
  <si>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</si>
  <si>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</si>
  <si>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</si>
  <si>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</si>
  <si>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</si>
  <si>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</si>
  <si>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</si>
  <si>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</si>
  <si>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</si>
  <si>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</si>
  <si>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</si>
  <si>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</si>
  <si>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</si>
  <si>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</si>
  <si>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</si>
  <si>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</si>
  <si>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</si>
  <si>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</si>
  <si>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</si>
  <si>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</si>
  <si>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</si>
  <si>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</si>
  <si>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</si>
  <si>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</si>
  <si>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</si>
  <si>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</si>
  <si>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</si>
  <si>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</si>
  <si>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</si>
  <si>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</si>
  <si>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</si>
  <si>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</si>
  <si>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</si>
  <si>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</si>
  <si>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</si>
  <si>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</si>
  <si>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</si>
  <si>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</si>
  <si>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</si>
  <si>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</si>
  <si>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</si>
  <si>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</si>
  <si>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</si>
  <si>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</si>
  <si>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</si>
  <si>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</si>
  <si>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</si>
  <si>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</si>
  <si>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</si>
  <si>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</si>
  <si>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</si>
  <si>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</si>
  <si>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</si>
  <si>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</si>
  <si>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</si>
  <si>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</si>
  <si>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</si>
  <si>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</si>
  <si>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</si>
  <si>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</si>
  <si>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</si>
  <si>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</si>
  <si>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</si>
  <si>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</si>
  <si>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</si>
  <si>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</si>
  <si>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</si>
  <si>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</si>
  <si>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</si>
  <si>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</si>
  <si>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</si>
  <si>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</si>
  <si>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</si>
  <si>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</si>
  <si>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</si>
  <si>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</si>
  <si>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</si>
  <si>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</si>
  <si>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</si>
  <si>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</si>
  <si>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</si>
  <si>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</si>
  <si>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</si>
  <si>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</si>
  <si>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</si>
  <si>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</si>
  <si>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</si>
  <si>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</si>
  <si>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</si>
  <si>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</si>
  <si>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</si>
  <si>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</si>
  <si>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</si>
  <si>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</si>
  <si>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</si>
  <si>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</si>
  <si>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</si>
  <si>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</si>
  <si>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</si>
  <si>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</si>
  <si>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</si>
  <si>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</si>
  <si>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</si>
  <si>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</si>
  <si>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</si>
  <si>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</si>
  <si>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</si>
  <si>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</si>
  <si>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</si>
  <si>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</si>
  <si>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</si>
  <si>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</si>
  <si>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</si>
  <si>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</si>
  <si>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</si>
  <si>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</si>
  <si>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</si>
  <si>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</si>
  <si>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</si>
  <si>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</si>
  <si>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</si>
  <si>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</si>
  <si>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</si>
  <si>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</si>
  <si>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</si>
  <si>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</si>
  <si>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</si>
  <si>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</si>
  <si>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</si>
  <si>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</si>
  <si>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</si>
  <si>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</si>
  <si>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</si>
  <si>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</si>
  <si>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</si>
  <si>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</si>
  <si>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</si>
  <si>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</si>
  <si>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</si>
  <si>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</si>
  <si>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</si>
  <si>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</si>
  <si>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</si>
  <si>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</si>
  <si>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</si>
  <si>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</si>
  <si>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</si>
  <si>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</si>
  <si>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</si>
  <si>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</si>
  <si>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</si>
  <si>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</si>
  <si>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</si>
  <si>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</si>
  <si>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</si>
  <si>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</si>
  <si>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</si>
  <si>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</si>
  <si>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</si>
  <si>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</si>
  <si>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</si>
  <si>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</si>
  <si>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</si>
  <si>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</si>
  <si>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</si>
  <si>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</si>
  <si>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</si>
  <si>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</si>
  <si>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</si>
  <si>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</si>
  <si>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</si>
  <si>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</si>
  <si>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</si>
  <si>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</si>
  <si>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</si>
  <si>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</si>
  <si>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</si>
  <si>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</si>
  <si>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</si>
  <si>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</si>
  <si>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</si>
  <si>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</si>
  <si>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</si>
  <si>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</si>
  <si>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</si>
  <si>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</si>
  <si>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</si>
  <si>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</si>
  <si>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</si>
  <si>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</si>
  <si>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</si>
  <si>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</si>
  <si>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</si>
  <si>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</si>
  <si>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</si>
  <si>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</si>
  <si>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</si>
  <si>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</si>
  <si>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</si>
  <si>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</si>
  <si>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</si>
  <si>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</si>
  <si>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</si>
  <si>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</si>
  <si>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</si>
  <si>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</si>
  <si>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</si>
  <si>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</si>
  <si>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</si>
  <si>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</si>
  <si>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</si>
  <si>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</si>
  <si>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</si>
  <si>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</si>
  <si>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</si>
  <si>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</si>
  <si>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</si>
  <si>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</si>
  <si>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</si>
  <si>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</si>
  <si>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</si>
  <si>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</si>
  <si>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</si>
  <si>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</si>
  <si>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</si>
  <si>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</si>
  <si>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</si>
  <si>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</si>
  <si>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</si>
  <si>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</si>
  <si>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</si>
  <si>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</si>
  <si>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</si>
  <si>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</si>
  <si>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</si>
  <si>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</si>
  <si>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</si>
  <si>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</si>
  <si>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</si>
  <si>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</si>
  <si>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</si>
  <si>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</si>
  <si>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</si>
  <si>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</si>
  <si>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</si>
  <si>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</si>
  <si>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</si>
  <si>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</si>
  <si>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</si>
  <si>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</si>
  <si>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</si>
  <si>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</si>
  <si>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</si>
  <si>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</si>
  <si>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</si>
  <si>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</si>
  <si>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</si>
  <si>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</si>
  <si>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</si>
  <si>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</si>
  <si>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</si>
  <si>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</si>
  <si>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</si>
  <si>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</si>
  <si>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</si>
  <si>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</si>
  <si>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</si>
  <si>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</si>
  <si>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</si>
  <si>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</si>
  <si>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</si>
  <si>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</si>
  <si>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</si>
  <si>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</si>
  <si>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</si>
  <si>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</si>
  <si>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</si>
  <si>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</si>
  <si>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</si>
  <si>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</si>
  <si>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</si>
  <si>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</si>
  <si>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</si>
  <si>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</si>
  <si>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</si>
  <si>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</si>
  <si>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</si>
  <si>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</si>
  <si>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</si>
  <si>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</si>
  <si>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</si>
  <si>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</si>
  <si>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</si>
  <si>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</si>
  <si>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</si>
  <si>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</si>
  <si>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</si>
  <si>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</si>
  <si>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</si>
  <si>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</si>
  <si>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</si>
  <si>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</si>
  <si>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</si>
  <si>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</si>
  <si>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</si>
  <si>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</si>
  <si>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</si>
  <si>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</si>
  <si>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</si>
  <si>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</si>
  <si>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</si>
  <si>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</si>
  <si>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</si>
  <si>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</si>
  <si>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</si>
  <si>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</si>
  <si>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</si>
  <si>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</si>
  <si>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</si>
  <si>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</si>
  <si>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</si>
  <si>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</si>
  <si>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</si>
  <si>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</si>
  <si>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</si>
  <si>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</si>
  <si>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</si>
  <si>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</si>
  <si>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</si>
  <si>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</si>
  <si>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</si>
  <si>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</si>
  <si>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</si>
  <si>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</si>
  <si>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</si>
  <si>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</si>
  <si>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</si>
  <si>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</si>
  <si>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</si>
  <si>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</si>
  <si>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</si>
  <si>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</si>
  <si>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</si>
  <si>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</si>
  <si>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</si>
  <si>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</si>
  <si>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</si>
  <si>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</si>
  <si>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</si>
  <si>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</si>
  <si>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</si>
  <si>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</si>
  <si>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</si>
  <si>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</si>
  <si>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</si>
  <si>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</si>
  <si>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</si>
  <si>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</si>
  <si>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</si>
  <si>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</si>
  <si>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</si>
  <si>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</si>
  <si>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</si>
  <si>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</si>
  <si>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</si>
  <si>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</si>
  <si>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</si>
  <si>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</si>
  <si>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</si>
  <si>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</si>
  <si>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</si>
  <si>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</si>
  <si>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</si>
  <si>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</si>
  <si>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</si>
  <si>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</si>
  <si>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</si>
  <si>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</si>
  <si>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</si>
  <si>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</si>
  <si>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</si>
  <si>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</si>
  <si>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</si>
  <si>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</si>
  <si>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</si>
  <si>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</si>
  <si>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</si>
  <si>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</si>
  <si>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</si>
  <si>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</si>
  <si>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</si>
  <si>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</si>
  <si>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</si>
  <si>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</si>
  <si>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</si>
  <si>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</si>
  <si>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</si>
  <si>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</si>
  <si>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</si>
  <si>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</si>
  <si>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</si>
  <si>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</si>
  <si>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</si>
  <si>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</si>
  <si>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</si>
  <si>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</si>
  <si>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</si>
  <si>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</si>
  <si>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</si>
  <si>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</si>
  <si>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</si>
  <si>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</si>
  <si>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</si>
  <si>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</si>
  <si>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</si>
  <si>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</si>
  <si>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</si>
  <si>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</si>
  <si>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</si>
  <si>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</si>
  <si>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</si>
  <si>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</si>
  <si>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</si>
  <si>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</si>
  <si>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</si>
  <si>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</si>
  <si>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</si>
  <si>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</si>
  <si>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</si>
  <si>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</si>
  <si>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</si>
  <si>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</si>
  <si>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</si>
  <si>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</si>
  <si>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</si>
  <si>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</si>
  <si>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</si>
  <si>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</si>
  <si>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</si>
  <si>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</si>
  <si>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</si>
  <si>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</si>
  <si>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</si>
  <si>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</si>
  <si>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</si>
  <si>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</si>
  <si>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</si>
  <si>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</si>
  <si>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</si>
  <si>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</si>
  <si>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</si>
  <si>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</si>
  <si>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</si>
  <si>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</si>
  <si>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</si>
  <si>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</si>
  <si>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</si>
  <si>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</si>
  <si>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</si>
  <si>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</si>
  <si>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</si>
  <si>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</si>
  <si>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</si>
  <si>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</si>
  <si>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</si>
  <si>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</si>
  <si>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</si>
  <si>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</si>
  <si>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</si>
  <si>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</si>
  <si>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</si>
  <si>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</si>
  <si>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</si>
  <si>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</si>
  <si>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</si>
  <si>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</si>
  <si>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</si>
  <si>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</si>
  <si>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</si>
  <si>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</si>
  <si>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</si>
  <si>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</si>
  <si>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</si>
  <si>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</si>
  <si>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</si>
  <si>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</si>
  <si>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</si>
  <si>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</si>
  <si>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</si>
  <si>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</si>
  <si>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</si>
  <si>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</si>
  <si>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</si>
  <si>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</si>
  <si>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</si>
  <si>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</si>
  <si>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</si>
  <si>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</si>
  <si>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</si>
  <si>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</si>
  <si>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</si>
  <si>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</si>
  <si>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</si>
  <si>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</si>
  <si>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</si>
  <si>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</si>
  <si>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</si>
  <si>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</si>
  <si>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</si>
  <si>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</si>
  <si>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</si>
  <si>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</si>
  <si>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</si>
  <si>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</si>
  <si>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</si>
  <si>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</si>
  <si>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</si>
  <si>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</si>
  <si>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</si>
  <si>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</si>
  <si>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</si>
  <si>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</si>
  <si>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</si>
  <si>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</si>
  <si>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</si>
  <si>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</si>
  <si>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</si>
  <si>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</si>
  <si>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</si>
  <si>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</si>
  <si>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</si>
  <si>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</si>
  <si>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</si>
  <si>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</si>
  <si>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</si>
  <si>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</si>
  <si>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</si>
  <si>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</si>
  <si>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</si>
  <si>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</si>
  <si>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</si>
  <si>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</si>
  <si>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</si>
  <si>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</si>
  <si>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</si>
  <si>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</si>
  <si>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</si>
  <si>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</si>
  <si>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</si>
  <si>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</si>
  <si>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</si>
  <si>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</si>
  <si>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</si>
  <si>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</si>
  <si>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</si>
  <si>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</si>
  <si>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</si>
  <si>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</si>
  <si>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</si>
  <si>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</si>
  <si>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</si>
  <si>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</si>
  <si>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</si>
  <si>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</si>
  <si>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</si>
  <si>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</si>
  <si>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</si>
  <si>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</si>
  <si>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</si>
  <si>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</si>
  <si>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</si>
  <si>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</si>
  <si>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</si>
  <si>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</si>
  <si>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</si>
  <si>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</si>
  <si>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</si>
  <si>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</si>
  <si>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</si>
  <si>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</si>
  <si>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</si>
  <si>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</si>
  <si>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</si>
  <si>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</si>
  <si>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</si>
  <si>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</si>
  <si>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</si>
  <si>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</si>
  <si>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</si>
  <si>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</si>
  <si>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</si>
  <si>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</si>
  <si>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</si>
  <si>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</si>
  <si>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</si>
  <si>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</si>
  <si>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</si>
  <si>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</si>
  <si>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</si>
  <si>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</si>
  <si>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</si>
  <si>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</si>
  <si>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</si>
  <si>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</si>
  <si>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</si>
  <si>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</si>
  <si>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</si>
  <si>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</si>
  <si>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</si>
  <si>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</si>
  <si>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</si>
  <si>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</si>
  <si>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</si>
  <si>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</si>
  <si>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</si>
  <si>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</si>
  <si>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</si>
  <si>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</si>
  <si>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</si>
  <si>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</si>
  <si>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</si>
  <si>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</si>
  <si>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</si>
  <si>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</si>
  <si>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</si>
  <si>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</si>
  <si>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</si>
  <si>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</si>
  <si>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</si>
  <si>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</si>
  <si>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</si>
  <si>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</si>
  <si>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</si>
  <si>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</si>
  <si>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</si>
  <si>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</si>
  <si>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</si>
  <si>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</si>
  <si>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</si>
  <si>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</si>
  <si>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</si>
  <si>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</si>
  <si>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</si>
  <si>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</si>
  <si>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</si>
  <si>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</si>
  <si>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</si>
  <si>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</si>
  <si>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</si>
  <si>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</si>
  <si>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</si>
  <si>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</si>
  <si>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</si>
  <si>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</si>
  <si>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</si>
  <si>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</si>
  <si>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</si>
  <si>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</si>
  <si>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</si>
  <si>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</si>
  <si>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</si>
  <si>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</si>
  <si>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</si>
  <si>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</si>
  <si>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</si>
  <si>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</si>
  <si>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</si>
  <si>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</si>
  <si>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</si>
  <si>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</si>
  <si>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</si>
  <si>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</si>
  <si>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</si>
  <si>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</si>
  <si>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</si>
  <si>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</si>
  <si>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</si>
  <si>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</si>
  <si>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</si>
  <si>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</si>
  <si>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</si>
  <si>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</si>
  <si>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</si>
  <si>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</si>
  <si>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</si>
  <si>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</si>
  <si>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</si>
  <si>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</si>
  <si>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</si>
  <si>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</si>
  <si>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</si>
  <si>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</si>
  <si>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</si>
  <si>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</si>
  <si>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</si>
  <si>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</si>
  <si>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</si>
  <si>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</si>
  <si>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</si>
  <si>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</si>
  <si>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</si>
  <si>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</si>
  <si>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</si>
  <si>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</si>
  <si>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</si>
  <si>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</si>
  <si>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</si>
  <si>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</si>
  <si>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</si>
  <si>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</si>
  <si>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</si>
  <si>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</si>
  <si>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</si>
  <si>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</si>
  <si>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</si>
  <si>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</si>
  <si>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</si>
  <si>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</si>
  <si>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</si>
  <si>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</si>
  <si>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</si>
  <si>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</si>
  <si>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</si>
  <si>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</si>
  <si>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</si>
  <si>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</si>
  <si>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</si>
  <si>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</si>
  <si>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</si>
  <si>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</si>
  <si>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</si>
  <si>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</si>
  <si>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</si>
  <si>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</si>
  <si>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</si>
  <si>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</si>
  <si>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</si>
  <si>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</si>
  <si>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</si>
  <si>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</si>
  <si>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</si>
  <si>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</si>
  <si>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</si>
  <si>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</si>
  <si>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</si>
  <si>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</si>
  <si>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</si>
  <si>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</si>
  <si>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</si>
  <si>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</si>
  <si>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</si>
  <si>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</si>
  <si>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</si>
  <si>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</si>
  <si>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</si>
  <si>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</si>
  <si>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</si>
  <si>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</si>
  <si>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</si>
  <si>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</si>
  <si>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</si>
  <si>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</si>
  <si>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</si>
  <si>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</si>
  <si>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</si>
  <si>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</si>
  <si>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</si>
  <si>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</si>
  <si>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</si>
  <si>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</si>
  <si>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</si>
  <si>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</si>
  <si>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</si>
  <si>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</si>
  <si>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</si>
  <si>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</si>
  <si>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</si>
  <si>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</si>
  <si>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</si>
  <si>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</si>
  <si>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</si>
  <si>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</si>
  <si>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</si>
  <si>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</si>
  <si>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</si>
  <si>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</si>
  <si>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</si>
  <si>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</si>
  <si>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</si>
  <si>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</si>
  <si>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</si>
  <si>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</si>
  <si>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</si>
  <si>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</si>
  <si>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</si>
  <si>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</si>
  <si>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</si>
  <si>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</si>
  <si>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</si>
  <si>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</si>
  <si>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</si>
  <si>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</si>
  <si>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</si>
  <si>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</si>
  <si>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</si>
  <si>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</si>
  <si>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</si>
  <si>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</si>
  <si>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</si>
  <si>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</si>
  <si>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</si>
  <si>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</si>
  <si>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</si>
  <si>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</si>
  <si>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</si>
  <si>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</si>
  <si>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</si>
  <si>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</si>
  <si>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</si>
  <si>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</si>
  <si>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</si>
  <si>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</si>
  <si>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</si>
  <si>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</si>
  <si>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</si>
  <si>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</si>
  <si>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</si>
  <si>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</si>
  <si>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</si>
  <si>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</si>
  <si>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</si>
  <si>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</si>
  <si>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</si>
  <si>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</si>
  <si>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</si>
  <si>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</si>
  <si>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</si>
  <si>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</si>
  <si>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</si>
  <si>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</si>
  <si>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</si>
  <si>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</si>
  <si>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</si>
  <si>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</si>
  <si>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</si>
  <si>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</si>
  <si>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</si>
  <si>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</si>
  <si>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</si>
  <si>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</si>
  <si>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</si>
  <si>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</si>
  <si>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</si>
  <si>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</si>
  <si>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</si>
  <si>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</si>
  <si>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</si>
  <si>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</si>
  <si>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</si>
  <si>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</si>
  <si>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</si>
  <si>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</si>
  <si>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</si>
  <si>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</si>
  <si>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</si>
  <si>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</si>
  <si>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</si>
  <si>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</si>
  <si>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</si>
  <si>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</si>
  <si>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</si>
  <si>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</si>
  <si>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</si>
  <si>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</si>
  <si>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</si>
  <si>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</si>
  <si>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</si>
  <si>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</si>
  <si>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</si>
  <si>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</si>
  <si>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</si>
  <si>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</si>
  <si>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</si>
  <si>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</si>
  <si>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</si>
  <si>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</si>
  <si>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</si>
  <si>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</si>
  <si>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</si>
  <si>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</si>
  <si>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</si>
  <si>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</si>
  <si>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</si>
  <si>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</si>
  <si>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</si>
  <si>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</si>
  <si>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</si>
  <si>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</si>
  <si>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</si>
  <si>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</si>
  <si>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</si>
  <si>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</si>
  <si>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</si>
  <si>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</si>
  <si>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</si>
  <si>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</si>
  <si>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</si>
  <si>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</si>
  <si>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</si>
  <si>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</si>
  <si>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</si>
  <si>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</si>
  <si>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</si>
  <si>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</si>
  <si>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</si>
  <si>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</si>
  <si>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</si>
  <si>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</si>
  <si>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</si>
  <si>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</si>
  <si>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</si>
  <si>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</si>
  <si>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</si>
  <si>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</si>
  <si>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</si>
  <si>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</si>
  <si>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</si>
  <si>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</si>
  <si>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</si>
  <si>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</si>
  <si>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</si>
  <si>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</si>
  <si>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</si>
  <si>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</si>
  <si>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</si>
  <si>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</si>
  <si>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</si>
  <si>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</si>
  <si>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</si>
  <si>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</si>
  <si>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</si>
  <si>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</si>
  <si>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</si>
  <si>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</si>
  <si>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</si>
  <si>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</si>
  <si>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</si>
  <si>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</si>
  <si>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</si>
  <si>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</si>
  <si>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</si>
  <si>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</si>
  <si>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</si>
  <si>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</si>
  <si>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</si>
  <si>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</si>
  <si>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</si>
  <si>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</si>
  <si>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</si>
  <si>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</si>
  <si>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</si>
  <si>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</si>
  <si>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</si>
  <si>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</si>
  <si>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</si>
  <si>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</si>
  <si>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</si>
  <si>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</si>
  <si>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</si>
  <si>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</si>
  <si>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</si>
  <si>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</si>
  <si>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</si>
  <si>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</si>
  <si>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</si>
  <si>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</si>
  <si>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</si>
  <si>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</si>
  <si>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</si>
  <si>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</si>
  <si>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</si>
  <si>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</si>
  <si>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</si>
  <si>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</si>
  <si>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</si>
  <si>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</si>
  <si>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</si>
  <si>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</si>
  <si>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</si>
  <si>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</si>
  <si>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</si>
  <si>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</si>
  <si>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</si>
  <si>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</si>
  <si>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</si>
  <si>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</si>
  <si>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</si>
  <si>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</si>
  <si>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</si>
  <si>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</si>
  <si>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</si>
  <si>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</si>
  <si>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</si>
  <si>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</si>
  <si>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</si>
  <si>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</si>
  <si>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</si>
  <si>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</si>
  <si>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</si>
  <si>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</si>
  <si>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</si>
  <si>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</si>
  <si>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</si>
  <si>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</si>
  <si>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</si>
  <si>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</si>
  <si>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</si>
  <si>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</si>
  <si>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</si>
  <si>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</si>
  <si>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</si>
  <si>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</si>
  <si>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</si>
  <si>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</si>
  <si>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</si>
  <si>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</si>
  <si>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</si>
  <si>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</si>
  <si>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</si>
  <si>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</si>
  <si>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</si>
  <si>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</si>
  <si>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</si>
  <si>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</si>
  <si>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</si>
  <si>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</si>
  <si>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</si>
  <si>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</si>
  <si>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</si>
  <si>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</si>
  <si>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</si>
  <si>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</si>
  <si>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</si>
  <si>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</si>
  <si>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</si>
  <si>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</si>
  <si>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</si>
  <si>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</si>
  <si>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</si>
  <si>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</si>
  <si>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</si>
  <si>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</si>
  <si>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</si>
  <si>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</si>
  <si>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</si>
  <si>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</si>
  <si>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</si>
  <si>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</si>
  <si>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</si>
  <si>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</si>
  <si>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</si>
  <si>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</si>
  <si>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</si>
  <si>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</si>
  <si>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</si>
  <si>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</si>
  <si>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</si>
  <si>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</si>
  <si>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</si>
  <si>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</si>
  <si>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</si>
  <si>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</si>
  <si>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</si>
  <si>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</si>
  <si>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</si>
  <si>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</si>
  <si>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</si>
  <si>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</si>
  <si>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</si>
  <si>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</si>
  <si>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</si>
  <si>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</si>
  <si>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</si>
  <si>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</si>
  <si>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</si>
  <si>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</si>
  <si>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</si>
  <si>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</si>
  <si>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</si>
  <si>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</si>
  <si>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</si>
  <si>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</si>
  <si>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</si>
  <si>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</si>
  <si>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</si>
  <si>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</si>
  <si>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</si>
  <si>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</si>
  <si>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</si>
  <si>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</si>
  <si>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</si>
  <si>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</si>
  <si>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</si>
  <si>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</si>
  <si>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</si>
  <si>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</si>
  <si>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</si>
  <si>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</si>
  <si>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</si>
  <si>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</si>
  <si>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</si>
  <si>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</si>
  <si>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</si>
  <si>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</si>
  <si>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</si>
  <si>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</si>
  <si>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</si>
  <si>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</si>
  <si>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</si>
  <si>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</si>
  <si>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</si>
  <si>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</si>
  <si>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</si>
  <si>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</si>
  <si>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</si>
  <si>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</si>
  <si>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</si>
  <si>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</si>
  <si>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</si>
  <si>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</si>
  <si>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</si>
  <si>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</si>
  <si>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</si>
  <si>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</si>
  <si>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</si>
  <si>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</si>
  <si>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</si>
  <si>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</si>
  <si>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</si>
  <si>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</si>
  <si>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</si>
  <si>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</si>
  <si>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</si>
  <si>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</si>
  <si>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</si>
  <si>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</si>
  <si>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</si>
  <si>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</si>
  <si>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</si>
  <si>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</si>
  <si>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</si>
  <si>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</si>
  <si>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</si>
  <si>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</si>
  <si>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</si>
  <si>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</si>
  <si>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</si>
  <si>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</si>
  <si>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</si>
  <si>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</si>
  <si>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</si>
  <si>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</si>
  <si>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</si>
  <si>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</si>
  <si>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</si>
  <si>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</si>
  <si>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</si>
  <si>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</si>
  <si>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</si>
  <si>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</si>
  <si>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</si>
  <si>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</si>
  <si>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</si>
  <si>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</si>
  <si>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</si>
  <si>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</si>
  <si>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</si>
  <si>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</si>
  <si>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</si>
  <si>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</si>
  <si>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</si>
  <si>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</si>
  <si>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</si>
  <si>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</si>
  <si>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</si>
  <si>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</si>
  <si>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</si>
  <si>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</si>
  <si>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</si>
  <si>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</si>
  <si>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</si>
  <si>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</si>
  <si>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</si>
  <si>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</si>
  <si>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</si>
  <si>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</si>
  <si>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</si>
  <si>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</si>
  <si>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</si>
  <si>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</si>
  <si>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</si>
  <si>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</si>
  <si>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</si>
  <si>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</si>
  <si>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</si>
  <si>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</si>
  <si>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</si>
  <si>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</si>
  <si>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</si>
  <si>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</si>
  <si>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</si>
  <si>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</si>
  <si>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</si>
  <si>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</si>
  <si>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</si>
  <si>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</si>
  <si>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</si>
  <si>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</si>
  <si>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</si>
  <si>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</si>
  <si>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</si>
  <si>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</si>
  <si>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</si>
  <si>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</si>
  <si>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</si>
  <si>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</si>
  <si>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</si>
  <si>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</si>
  <si>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</si>
  <si>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</si>
  <si>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</si>
  <si>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</si>
  <si>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</si>
  <si>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</si>
  <si>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</si>
  <si>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</si>
  <si>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</si>
  <si>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</si>
  <si>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</si>
  <si>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</si>
  <si>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</si>
  <si>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</si>
  <si>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</si>
  <si>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</si>
  <si>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</si>
  <si>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</si>
  <si>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</si>
  <si>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</si>
  <si>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</si>
  <si>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</si>
  <si>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</si>
  <si>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</si>
  <si>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</si>
  <si>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</si>
  <si>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</si>
  <si>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</si>
  <si>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</si>
  <si>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</si>
  <si>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</si>
  <si>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</si>
  <si>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</si>
  <si>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</si>
  <si>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</si>
  <si>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</si>
  <si>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</si>
  <si>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</si>
  <si>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</si>
  <si>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</si>
  <si>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</si>
  <si>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</si>
  <si>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</si>
  <si>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</si>
  <si>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</si>
  <si>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</si>
  <si>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</si>
  <si>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</si>
  <si>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</si>
  <si>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</si>
  <si>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</si>
  <si>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</si>
  <si>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</si>
  <si>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</si>
  <si>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</si>
  <si>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</si>
  <si>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</si>
  <si>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</si>
  <si>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</si>
  <si>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</si>
  <si>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</si>
  <si>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</si>
  <si>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</si>
  <si>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</si>
  <si>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</si>
  <si>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</si>
  <si>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</si>
  <si>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</si>
  <si>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</si>
  <si>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</si>
  <si>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</si>
  <si>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</si>
  <si>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</si>
  <si>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</si>
  <si>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</si>
  <si>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</si>
  <si>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</si>
  <si>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</si>
  <si>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</si>
  <si>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</si>
  <si>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</si>
  <si>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</si>
  <si>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</si>
  <si>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</si>
  <si>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</si>
  <si>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</si>
  <si>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</si>
  <si>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</si>
  <si>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</si>
  <si>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</si>
  <si>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</si>
  <si>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</si>
  <si>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</si>
  <si>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</si>
  <si>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</si>
  <si>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</si>
  <si>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</si>
  <si>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</si>
  <si>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</si>
  <si>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</si>
  <si>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</si>
  <si>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</si>
  <si>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</si>
  <si>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</si>
  <si>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</si>
  <si>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</si>
  <si>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</si>
  <si>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</si>
  <si>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</si>
  <si>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</si>
  <si>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</si>
  <si>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</si>
  <si>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</si>
  <si>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</si>
  <si>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</si>
  <si>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</si>
  <si>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</si>
  <si>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</si>
  <si>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</si>
  <si>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</si>
  <si>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</si>
  <si>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</si>
  <si>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</si>
  <si>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</si>
  <si>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</si>
  <si>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</si>
  <si>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</si>
  <si>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</si>
  <si>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</si>
  <si>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</si>
  <si>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</si>
  <si>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</si>
  <si>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</si>
  <si>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</si>
  <si>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</si>
  <si>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</si>
  <si>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</si>
  <si>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</si>
  <si>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</si>
  <si>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</si>
  <si>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</si>
  <si>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</si>
  <si>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</si>
  <si>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</si>
  <si>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</si>
  <si>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</si>
  <si>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</si>
  <si>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</si>
  <si>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</si>
  <si>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</si>
  <si>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</si>
  <si>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</si>
  <si>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</si>
  <si>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</si>
  <si>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</si>
  <si>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</si>
  <si>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</si>
  <si>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</si>
  <si>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</si>
  <si>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</si>
  <si>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</si>
  <si>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</si>
  <si>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</si>
  <si>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</si>
  <si>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</si>
  <si>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</si>
  <si>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</si>
  <si>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</si>
  <si>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</si>
  <si>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</si>
  <si>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</si>
  <si>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</si>
  <si>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</si>
  <si>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</si>
  <si>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</si>
  <si>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</si>
  <si>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</si>
  <si>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</si>
  <si>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</si>
  <si>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</si>
  <si>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</si>
  <si>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</si>
  <si>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</si>
  <si>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</si>
  <si>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</si>
  <si>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</si>
  <si>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</si>
  <si>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</si>
  <si>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</si>
  <si>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</si>
  <si>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</si>
  <si>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</si>
  <si>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</si>
  <si>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</si>
  <si>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</si>
  <si>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</si>
  <si>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</si>
  <si>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</si>
  <si>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</si>
  <si>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</si>
  <si>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</si>
  <si>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</si>
  <si>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</si>
  <si>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</si>
  <si>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</si>
  <si>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</si>
  <si>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</si>
  <si>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</si>
  <si>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</si>
  <si>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</si>
  <si>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</si>
  <si>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</si>
  <si>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</si>
  <si>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</si>
  <si>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</si>
  <si>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</si>
  <si>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</si>
  <si>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</si>
  <si>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</si>
  <si>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</si>
  <si>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</si>
  <si>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</si>
  <si>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</si>
  <si>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</si>
  <si>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</si>
  <si>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</si>
  <si>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</si>
  <si>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</si>
  <si>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</si>
  <si>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</si>
  <si>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</si>
  <si>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</si>
  <si>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</si>
  <si>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</si>
  <si>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</si>
  <si>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</si>
  <si>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</si>
  <si>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</si>
  <si>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</si>
  <si>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</si>
  <si>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</si>
  <si>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</si>
  <si>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</si>
  <si>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</si>
  <si>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</si>
  <si>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</si>
  <si>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</si>
  <si>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</si>
  <si>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</si>
  <si>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</si>
  <si>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</si>
  <si>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</si>
  <si>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</si>
  <si>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</si>
  <si>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</si>
  <si>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</si>
  <si>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</si>
  <si>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</si>
  <si>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</si>
  <si>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</si>
  <si>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</si>
  <si>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</si>
  <si>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</si>
  <si>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</si>
  <si>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</si>
  <si>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</si>
  <si>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</si>
  <si>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</si>
  <si>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</si>
  <si>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</si>
  <si>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</si>
  <si>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</si>
  <si>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</si>
  <si>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</si>
  <si>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</si>
  <si>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</si>
  <si>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</si>
  <si>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</si>
  <si>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</si>
  <si>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</si>
  <si>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</si>
  <si>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</si>
  <si>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</si>
  <si>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</si>
  <si>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</si>
  <si>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</si>
  <si>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</si>
  <si>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</si>
  <si>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</si>
  <si>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</si>
  <si>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</si>
  <si>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</si>
  <si>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</si>
  <si>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</si>
  <si>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</si>
  <si>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</si>
  <si>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</si>
  <si>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</si>
  <si>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</si>
  <si>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</si>
  <si>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</si>
  <si>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</si>
  <si>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</si>
  <si>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</si>
  <si>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</si>
  <si>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</si>
  <si>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</si>
  <si>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</si>
  <si>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</si>
  <si>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</si>
  <si>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</si>
  <si>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</si>
  <si>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</si>
  <si>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</si>
  <si>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</si>
  <si>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</si>
  <si>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</si>
  <si>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</si>
  <si>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</si>
  <si>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</si>
  <si>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</si>
  <si>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</si>
  <si>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</si>
  <si>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</si>
  <si>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</si>
  <si>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</si>
  <si>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</si>
  <si>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</si>
  <si>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</si>
  <si>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</si>
  <si>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</si>
  <si>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</si>
  <si>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</si>
  <si>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</si>
  <si>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</si>
  <si>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</si>
  <si>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</si>
  <si>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</si>
  <si>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</si>
  <si>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</si>
  <si>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</si>
  <si>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</si>
  <si>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</si>
  <si>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</si>
  <si>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</si>
  <si>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</si>
  <si>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</si>
  <si>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</si>
  <si>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</si>
  <si>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</si>
  <si>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</si>
  <si>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</si>
  <si>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</si>
  <si>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</si>
  <si>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</si>
  <si>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</si>
  <si>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</si>
  <si>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</si>
  <si>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</si>
  <si>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</si>
  <si>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</si>
  <si>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</si>
  <si>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</si>
  <si>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</si>
  <si>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</si>
  <si>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</si>
  <si>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</si>
  <si>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</si>
  <si>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</si>
  <si>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</si>
  <si>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</si>
  <si>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</si>
  <si>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</si>
  <si>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</si>
  <si>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</si>
  <si>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</si>
  <si>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</si>
  <si>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</si>
  <si>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</si>
  <si>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</si>
  <si>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</si>
  <si>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</si>
  <si>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</si>
  <si>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</si>
  <si>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</si>
  <si>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</si>
  <si>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</si>
  <si>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</si>
  <si>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</si>
  <si>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</si>
  <si>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</si>
  <si>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</si>
  <si>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</si>
  <si>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</si>
  <si>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</si>
  <si>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</si>
  <si>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</si>
  <si>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</si>
  <si>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</si>
  <si>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</si>
  <si>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</si>
  <si>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</si>
  <si>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</si>
  <si>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</si>
  <si>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</si>
  <si>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</si>
  <si>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</si>
  <si>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</si>
  <si>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</si>
  <si>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</si>
  <si>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</si>
  <si>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</si>
  <si>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</si>
  <si>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</si>
  <si>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</si>
  <si>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</si>
  <si>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</si>
  <si>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</si>
  <si>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</si>
  <si>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</si>
  <si>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</si>
  <si>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</si>
  <si>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</si>
  <si>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</si>
  <si>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</si>
  <si>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</si>
  <si>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</si>
  <si>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</si>
  <si>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</si>
  <si>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</si>
  <si>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</si>
  <si>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</si>
  <si>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</si>
  <si>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</si>
  <si>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</si>
  <si>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</si>
  <si>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</si>
  <si>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</si>
  <si>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</si>
  <si>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</si>
  <si>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</si>
  <si>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</si>
  <si>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</si>
  <si>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</si>
  <si>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</si>
  <si>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</si>
  <si>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</si>
  <si>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</si>
  <si>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</si>
  <si>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</si>
  <si>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</si>
  <si>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</si>
  <si>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</si>
  <si>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</si>
  <si>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</si>
  <si>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</si>
  <si>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</si>
  <si>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</si>
  <si>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</si>
  <si>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</si>
  <si>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</si>
  <si>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</si>
  <si>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</si>
  <si>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</si>
  <si>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</si>
  <si>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</si>
  <si>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</si>
  <si>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</si>
  <si>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</si>
  <si>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</si>
  <si>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</si>
  <si>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</si>
  <si>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</si>
  <si>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</si>
  <si>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</si>
  <si>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</si>
  <si>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</si>
  <si>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</si>
  <si>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</si>
  <si>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</si>
  <si>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</si>
  <si>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</si>
  <si>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</si>
  <si>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</si>
  <si>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</si>
  <si>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</si>
  <si>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</si>
  <si>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</si>
  <si>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</si>
  <si>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</si>
  <si>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</si>
  <si>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</si>
  <si>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</si>
  <si>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</si>
  <si>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</si>
  <si>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</si>
  <si>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</si>
  <si>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</si>
  <si>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</si>
  <si>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</si>
  <si>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</si>
  <si>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</si>
  <si>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</si>
  <si>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</si>
  <si>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</si>
  <si>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</si>
  <si>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</si>
  <si>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</si>
  <si>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</si>
  <si>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</si>
  <si>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</si>
  <si>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</si>
  <si>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</si>
  <si>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</si>
  <si>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</si>
  <si>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</si>
  <si>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</si>
  <si>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</si>
  <si>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</si>
  <si>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</si>
  <si>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</si>
  <si>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</si>
  <si>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</si>
  <si>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</si>
  <si>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</si>
  <si>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</si>
  <si>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</si>
  <si>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</si>
  <si>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</si>
  <si>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</si>
  <si>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</si>
  <si>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</si>
  <si>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</si>
  <si>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</si>
  <si>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</si>
  <si>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</si>
  <si>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</si>
  <si>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</si>
  <si>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</si>
  <si>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</si>
  <si>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</si>
  <si>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</si>
  <si>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</si>
  <si>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</si>
  <si>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</si>
  <si>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</si>
  <si>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</si>
  <si>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</si>
  <si>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</si>
  <si>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</si>
  <si>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</si>
  <si>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</si>
  <si>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</si>
  <si>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</si>
  <si>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</si>
  <si>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</si>
  <si>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</si>
  <si>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</si>
  <si>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</si>
  <si>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</si>
  <si>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</si>
  <si>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</si>
  <si>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</si>
  <si>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</si>
  <si>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</si>
  <si>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</si>
  <si>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</si>
  <si>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</si>
  <si>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</si>
  <si>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</si>
  <si>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</si>
  <si>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</si>
  <si>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</si>
  <si>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</si>
  <si>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</si>
  <si>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</si>
  <si>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</si>
  <si>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</si>
  <si>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</si>
  <si>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</si>
  <si>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</si>
  <si>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</si>
  <si>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</si>
  <si>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</si>
  <si>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</si>
  <si>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</si>
  <si>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</si>
  <si>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</si>
  <si>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</si>
  <si>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</si>
  <si>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</si>
  <si>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</si>
  <si>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</si>
  <si>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</si>
  <si>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</si>
  <si>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</si>
  <si>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</si>
  <si>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</si>
  <si>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</si>
  <si>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</si>
  <si>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</si>
  <si>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</si>
  <si>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</si>
  <si>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</si>
  <si>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</si>
  <si>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</si>
  <si>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</si>
  <si>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</si>
  <si>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</si>
  <si>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</si>
  <si>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</si>
  <si>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</si>
  <si>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</si>
  <si>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</si>
  <si>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</si>
  <si>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</si>
  <si>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</si>
  <si>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</si>
  <si>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</si>
  <si>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</si>
  <si>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</si>
  <si>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</si>
  <si>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</si>
  <si>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</si>
  <si>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</si>
  <si>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</si>
  <si>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</si>
  <si>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</si>
  <si>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</si>
  <si>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</si>
  <si>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</si>
  <si>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</si>
  <si>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</si>
  <si>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</si>
  <si>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</si>
  <si>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</si>
  <si>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</si>
  <si>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</si>
  <si>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</si>
  <si>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</si>
  <si>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</si>
  <si>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</si>
  <si>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</si>
  <si>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</si>
  <si>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</si>
  <si>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</si>
  <si>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</si>
  <si>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</si>
  <si>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</si>
  <si>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</si>
  <si>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</si>
  <si>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</si>
  <si>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</si>
  <si>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</si>
  <si>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</si>
  <si>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</si>
  <si>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</si>
  <si>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</si>
  <si>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</si>
  <si>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</si>
  <si>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</si>
  <si>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</si>
  <si>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</si>
  <si>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</si>
  <si>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</si>
  <si>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</si>
  <si>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</si>
  <si>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</si>
  <si>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</si>
  <si>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</si>
  <si>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</si>
  <si>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</si>
  <si>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</si>
  <si>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</si>
  <si>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</si>
  <si>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</si>
  <si>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</si>
  <si>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</si>
  <si>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</si>
  <si>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</si>
  <si>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</si>
  <si>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</si>
  <si>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</si>
  <si>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</si>
  <si>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</si>
  <si>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</si>
  <si>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</si>
  <si>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</si>
  <si>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</si>
  <si>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</si>
  <si>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</si>
  <si>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</si>
  <si>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</si>
  <si>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</si>
  <si>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</si>
  <si>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</si>
  <si>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</si>
  <si>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</si>
  <si>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</si>
  <si>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</si>
  <si>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</si>
  <si>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</si>
  <si>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</si>
  <si>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</si>
  <si>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</si>
  <si>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</si>
  <si>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</si>
  <si>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</si>
  <si>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</si>
  <si>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</si>
  <si>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</si>
  <si>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</si>
  <si>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</si>
  <si>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</si>
  <si>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</si>
  <si>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</si>
  <si>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</si>
  <si>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</si>
  <si>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</si>
  <si>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</si>
  <si>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</si>
  <si>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</si>
  <si>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</si>
  <si>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</si>
  <si>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</si>
  <si>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</si>
  <si>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</si>
  <si>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</si>
  <si>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</si>
  <si>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</si>
  <si>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</si>
  <si>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</si>
  <si>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</si>
  <si>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</si>
  <si>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</si>
  <si>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</si>
  <si>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</si>
  <si>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</si>
  <si>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</si>
  <si>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</si>
  <si>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</si>
  <si>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</si>
  <si>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</si>
  <si>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</si>
  <si>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</si>
  <si>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</si>
  <si>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</si>
  <si>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</si>
  <si>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</si>
  <si>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</si>
  <si>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</si>
  <si>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</si>
  <si>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</si>
  <si>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</si>
  <si>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</si>
  <si>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</si>
  <si>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</si>
  <si>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</si>
  <si>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</si>
  <si>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</si>
  <si>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</si>
  <si>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</si>
  <si>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</si>
  <si>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</si>
  <si>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</si>
  <si>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</si>
  <si>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</si>
  <si>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</si>
  <si>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</si>
  <si>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</si>
  <si>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</si>
  <si>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</si>
  <si>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</si>
  <si>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</si>
  <si>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</si>
  <si>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</si>
  <si>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</si>
  <si>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</si>
  <si>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</si>
  <si>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</si>
  <si>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</si>
  <si>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</si>
  <si>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</si>
  <si>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</si>
  <si>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</si>
  <si>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</si>
  <si>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</si>
  <si>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</si>
  <si>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</si>
  <si>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</si>
  <si>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</si>
  <si>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</si>
  <si>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</si>
  <si>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</si>
  <si>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</si>
  <si>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</si>
  <si>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</si>
  <si>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</si>
  <si>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</si>
  <si>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</si>
  <si>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</si>
  <si>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</si>
  <si>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</si>
  <si>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</si>
  <si>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</si>
  <si>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</si>
  <si>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</si>
  <si>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</si>
  <si>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</si>
  <si>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</si>
  <si>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</si>
  <si>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</si>
  <si>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</si>
  <si>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</si>
  <si>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</si>
  <si>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</si>
  <si>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</si>
  <si>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</si>
  <si>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</si>
  <si>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</si>
  <si>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</si>
  <si>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</si>
  <si>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</si>
  <si>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</si>
  <si>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</si>
  <si>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</si>
  <si>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</si>
  <si>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</si>
  <si>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</si>
  <si>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</si>
  <si>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</si>
  <si>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</si>
  <si>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</si>
  <si>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</si>
  <si>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</si>
  <si>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</si>
  <si>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</si>
  <si>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</si>
  <si>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</si>
  <si>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</si>
  <si>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</si>
  <si>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</si>
  <si>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</si>
  <si>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</si>
  <si>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</si>
  <si>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</si>
  <si>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</si>
  <si>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</si>
  <si>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</si>
  <si>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</si>
  <si>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</si>
  <si>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</si>
  <si>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</si>
  <si>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</si>
  <si>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</si>
  <si>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</si>
  <si>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</si>
  <si>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</si>
  <si>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</si>
  <si>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</si>
  <si>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</si>
  <si>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</si>
  <si>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</si>
  <si>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</si>
  <si>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</si>
  <si>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</si>
  <si>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</si>
  <si>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</si>
  <si>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</si>
  <si>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</si>
  <si>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</si>
  <si>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</si>
  <si>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</si>
  <si>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</si>
  <si>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</si>
  <si>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</si>
  <si>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</si>
  <si>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</si>
  <si>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</si>
  <si>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</si>
  <si>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</si>
  <si>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</si>
  <si>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</si>
  <si>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</si>
  <si>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</si>
  <si>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</si>
  <si>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</si>
  <si>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</si>
  <si>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</si>
  <si>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</si>
  <si>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</si>
  <si>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</si>
  <si>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</si>
  <si>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</si>
  <si>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</si>
  <si>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</si>
  <si>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</si>
  <si>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</si>
  <si>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</si>
  <si>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</si>
  <si>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</si>
  <si>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</si>
  <si>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</si>
  <si>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</si>
  <si>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</si>
  <si>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</si>
  <si>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</si>
  <si>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</si>
  <si>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</si>
  <si>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</si>
  <si>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</si>
  <si>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</si>
  <si>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</si>
  <si>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</si>
  <si>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</si>
  <si>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</si>
  <si>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</si>
  <si>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</si>
  <si>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</si>
  <si>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</si>
  <si>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</si>
  <si>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</si>
  <si>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</si>
  <si>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</si>
  <si>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</si>
  <si>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</si>
  <si>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</si>
  <si>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</si>
  <si>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</si>
  <si>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</si>
  <si>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</si>
  <si>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</si>
  <si>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</si>
  <si>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</si>
  <si>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</si>
  <si>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</si>
  <si>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</si>
  <si>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</si>
  <si>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</si>
  <si>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</si>
  <si>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</si>
  <si>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</si>
  <si>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</si>
  <si>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</si>
  <si>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</si>
  <si>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</si>
  <si>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</si>
  <si>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</si>
  <si>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</si>
  <si>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</si>
  <si>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</si>
  <si>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</si>
  <si>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</si>
  <si>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</si>
  <si>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</si>
  <si>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</si>
  <si>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</si>
  <si>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</si>
  <si>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</si>
  <si>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</si>
  <si>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</si>
  <si>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</si>
  <si>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</si>
  <si>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</si>
  <si>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</si>
  <si>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</si>
  <si>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</si>
  <si>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</si>
  <si>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</si>
  <si>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</si>
  <si>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</si>
  <si>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</si>
  <si>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</si>
  <si>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</si>
  <si>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</si>
  <si>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</si>
  <si>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</si>
  <si>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</si>
  <si>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</si>
  <si>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</si>
  <si>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</si>
  <si>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</si>
  <si>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</si>
  <si>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</si>
  <si>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</si>
  <si>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</si>
  <si>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</si>
  <si>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</si>
  <si>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</si>
  <si>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</si>
  <si>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</si>
  <si>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</si>
  <si>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</si>
  <si>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</si>
  <si>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</si>
  <si>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</si>
  <si>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</si>
  <si>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</si>
  <si>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</si>
  <si>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</si>
  <si>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</si>
  <si>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</si>
  <si>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</si>
  <si>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</si>
  <si>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</si>
  <si>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</si>
  <si>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</si>
  <si>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</si>
  <si>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</si>
  <si>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</si>
  <si>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</si>
  <si>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</si>
  <si>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</si>
  <si>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</si>
  <si>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</si>
  <si>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</si>
  <si>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</si>
  <si>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</si>
  <si>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</si>
  <si>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</si>
  <si>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</si>
  <si>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</si>
  <si>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</si>
  <si>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</si>
  <si>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</si>
  <si>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</si>
  <si>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</si>
  <si>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</si>
  <si>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</si>
  <si>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</si>
  <si>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</si>
  <si>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</si>
  <si>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</si>
  <si>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</si>
  <si>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</si>
  <si>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</si>
  <si>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</si>
  <si>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</si>
  <si>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</si>
  <si>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</si>
  <si>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</si>
  <si>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</si>
  <si>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</si>
  <si>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</si>
  <si>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</si>
  <si>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</si>
  <si>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</si>
  <si>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</si>
  <si>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</si>
  <si>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</si>
  <si>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</si>
  <si>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</si>
  <si>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</si>
  <si>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</si>
  <si>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</si>
  <si>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</si>
  <si>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</si>
  <si>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</si>
  <si>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</si>
  <si>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</si>
  <si>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</si>
  <si>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</si>
  <si>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</si>
  <si>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</si>
  <si>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</si>
  <si>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</si>
  <si>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</si>
  <si>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</si>
  <si>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</si>
  <si>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</si>
  <si>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</si>
  <si>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</si>
  <si>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</si>
  <si>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</si>
  <si>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</si>
  <si>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</si>
  <si>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</si>
  <si>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</si>
  <si>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</si>
  <si>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</si>
  <si>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</si>
  <si>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</si>
  <si>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</si>
  <si>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</si>
  <si>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</si>
  <si>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</si>
  <si>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</si>
  <si>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</si>
  <si>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</si>
  <si>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</si>
  <si>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</si>
  <si>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</si>
  <si>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</si>
  <si>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</si>
  <si>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</si>
  <si>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</si>
  <si>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</si>
  <si>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</si>
  <si>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</si>
  <si>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</si>
  <si>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</si>
  <si>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</si>
  <si>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</si>
  <si>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</si>
  <si>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</si>
  <si>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</si>
  <si>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</si>
  <si>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</si>
  <si>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</si>
  <si>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</si>
  <si>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</si>
  <si>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</si>
  <si>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</si>
  <si>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</si>
  <si>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</si>
  <si>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</si>
  <si>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</si>
  <si>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</si>
  <si>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</si>
  <si>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</si>
  <si>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</si>
  <si>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</si>
  <si>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</si>
  <si>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</si>
  <si>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</si>
  <si>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</si>
  <si>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</si>
  <si>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</si>
  <si>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</si>
  <si>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</si>
  <si>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</si>
  <si>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</si>
  <si>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</si>
  <si>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</si>
  <si>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</si>
  <si>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</si>
  <si>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</si>
  <si>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</si>
  <si>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</si>
  <si>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</si>
  <si>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</si>
  <si>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</si>
  <si>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</si>
  <si>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</si>
  <si>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</si>
  <si>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</si>
  <si>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</si>
  <si>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</si>
  <si>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</si>
  <si>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</si>
  <si>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</si>
  <si>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</si>
  <si>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</si>
  <si>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</si>
  <si>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</si>
  <si>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</si>
  <si>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</si>
  <si>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</si>
  <si>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</si>
  <si>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</si>
  <si>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</si>
  <si>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</si>
  <si>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</si>
  <si>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</si>
  <si>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</si>
  <si>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</si>
  <si>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</si>
  <si>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</si>
  <si>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</si>
  <si>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</si>
  <si>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</si>
  <si>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</si>
  <si>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</si>
  <si>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</si>
  <si>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</si>
  <si>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</si>
  <si>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</si>
  <si>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</si>
  <si>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</si>
  <si>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</si>
  <si>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</si>
  <si>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</si>
  <si>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</si>
  <si>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</si>
  <si>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</si>
  <si>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</si>
  <si>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</si>
  <si>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</si>
  <si>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</si>
  <si>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</si>
  <si>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</si>
  <si>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</si>
  <si>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</si>
  <si>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</si>
  <si>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</si>
  <si>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</si>
  <si>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</si>
  <si>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</si>
  <si>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</si>
  <si>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</si>
  <si>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</si>
  <si>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</si>
  <si>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</si>
  <si>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</si>
  <si>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</si>
  <si>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</si>
  <si>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</si>
  <si>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</si>
  <si>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</si>
  <si>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</si>
  <si>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</si>
  <si>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</si>
  <si>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</si>
  <si>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</si>
  <si>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</si>
  <si>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</si>
  <si>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</si>
  <si>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</si>
  <si>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</si>
  <si>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</si>
  <si>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</si>
  <si>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</si>
  <si>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</si>
  <si>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</si>
  <si>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</si>
  <si>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</si>
  <si>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</si>
  <si>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</si>
  <si>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</si>
  <si>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</si>
  <si>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</si>
  <si>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</si>
  <si>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</si>
  <si>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</si>
  <si>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</si>
  <si>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</si>
  <si>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</si>
  <si>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</si>
  <si>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</si>
  <si>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</si>
  <si>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</si>
  <si>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</si>
  <si>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</si>
  <si>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</si>
  <si>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</si>
  <si>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</si>
  <si>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</si>
  <si>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</si>
  <si>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</si>
  <si>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</si>
  <si>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</si>
  <si>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</si>
  <si>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</si>
  <si>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</si>
  <si>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</si>
  <si>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</si>
  <si>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</si>
  <si>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</si>
  <si>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</si>
  <si>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</si>
  <si>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</si>
  <si>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</si>
  <si>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</si>
  <si>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</si>
  <si>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</si>
  <si>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</si>
  <si>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</si>
  <si>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</si>
  <si>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</si>
  <si>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</si>
  <si>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</si>
  <si>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</si>
  <si>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</si>
  <si>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</si>
  <si>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</si>
  <si>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</si>
  <si>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</si>
  <si>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</si>
  <si>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</si>
  <si>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</si>
  <si>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</si>
  <si>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</si>
  <si>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</si>
  <si>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</si>
  <si>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</si>
  <si>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</si>
  <si>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</si>
  <si>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</si>
  <si>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</si>
  <si>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</si>
  <si>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</si>
  <si>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</si>
  <si>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</si>
  <si>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</si>
  <si>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</si>
  <si>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</si>
  <si>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</si>
  <si>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</si>
  <si>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</si>
  <si>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</si>
  <si>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</si>
  <si>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</si>
  <si>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</si>
  <si>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</si>
  <si>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</si>
  <si>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</si>
  <si>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</si>
  <si>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</si>
  <si>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</si>
  <si>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</si>
  <si>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</si>
  <si>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</si>
  <si>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</si>
  <si>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</si>
  <si>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</si>
  <si>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</si>
  <si>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</si>
  <si>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</si>
  <si>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</si>
  <si>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</si>
  <si>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</si>
  <si>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</si>
  <si>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</si>
  <si>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</si>
  <si>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</si>
  <si>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</si>
  <si>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</si>
  <si>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</si>
  <si>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</si>
  <si>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</si>
  <si>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</si>
  <si>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</si>
  <si>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</si>
  <si>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</si>
  <si>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</si>
  <si>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</si>
  <si>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</si>
  <si>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</si>
  <si>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</si>
  <si>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</si>
  <si>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</si>
  <si>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</si>
  <si>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</si>
  <si>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</si>
  <si>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</si>
  <si>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</si>
  <si>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</si>
  <si>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</si>
  <si>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</si>
  <si>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</si>
  <si>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</si>
  <si>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</si>
  <si>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</si>
  <si>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</si>
  <si>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</si>
  <si>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</si>
  <si>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</si>
  <si>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</si>
  <si>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</si>
  <si>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</si>
  <si>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</si>
  <si>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</si>
  <si>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</si>
  <si>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</si>
  <si>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</si>
  <si>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</si>
  <si>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</si>
  <si>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</si>
  <si>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</si>
  <si>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</si>
  <si>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</si>
  <si>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</si>
  <si>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</si>
  <si>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</si>
  <si>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</si>
  <si>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</si>
  <si>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</si>
  <si>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</si>
  <si>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</si>
  <si>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</si>
  <si>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</si>
  <si>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</si>
  <si>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</si>
  <si>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</si>
  <si>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</si>
  <si>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</si>
  <si>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</si>
  <si>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</si>
  <si>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</si>
  <si>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</si>
  <si>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</si>
  <si>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</si>
  <si>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</si>
  <si>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</si>
  <si>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</si>
  <si>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</si>
  <si>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</si>
  <si>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</si>
  <si>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</si>
  <si>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</si>
  <si>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</si>
  <si>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</si>
  <si>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</si>
  <si>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</si>
  <si>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</si>
  <si>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</si>
  <si>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</si>
  <si>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</si>
  <si>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</si>
  <si>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</si>
  <si>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</si>
  <si>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</si>
  <si>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</si>
  <si>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</si>
  <si>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</si>
  <si>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</si>
  <si>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</si>
  <si>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</si>
  <si>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</si>
  <si>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</si>
  <si>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</si>
  <si>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</si>
  <si>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</si>
  <si>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</si>
  <si>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</si>
  <si>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</si>
  <si>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</si>
  <si>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</si>
  <si>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</si>
  <si>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</si>
  <si>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</si>
  <si>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</si>
  <si>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</si>
  <si>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</si>
  <si>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</si>
  <si>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</si>
  <si>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</si>
  <si>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</si>
  <si>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</si>
  <si>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</si>
  <si>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</si>
  <si>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</si>
  <si>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</si>
  <si>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</si>
  <si>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</si>
  <si>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</si>
  <si>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</si>
  <si>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</si>
  <si>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</si>
  <si>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</si>
  <si>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</si>
  <si>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</si>
  <si>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</si>
  <si>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</si>
  <si>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</si>
  <si>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</si>
  <si>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</si>
  <si>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</si>
  <si>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</si>
  <si>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</si>
  <si>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</si>
  <si>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</si>
  <si>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</si>
  <si>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</si>
  <si>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</si>
  <si>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</si>
  <si>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</si>
  <si>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</si>
  <si>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</si>
  <si>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</si>
  <si>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</si>
  <si>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</si>
  <si>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</si>
  <si>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</si>
  <si>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</si>
  <si>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</si>
  <si>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</si>
  <si>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</si>
  <si>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</si>
  <si>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</si>
  <si>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</si>
  <si>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</si>
  <si>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</si>
  <si>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</si>
  <si>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</si>
  <si>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</si>
  <si>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</si>
  <si>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</si>
  <si>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</si>
  <si>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</si>
  <si>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</si>
  <si>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</si>
  <si>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</si>
  <si>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</si>
  <si>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</si>
  <si>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</si>
  <si>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</si>
  <si>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</si>
  <si>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</si>
  <si>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</si>
  <si>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</si>
  <si>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</si>
  <si>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</si>
  <si>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</si>
  <si>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</si>
  <si>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</si>
  <si>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</si>
  <si>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</si>
  <si>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</si>
  <si>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</si>
  <si>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</si>
  <si>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</si>
  <si>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</si>
  <si>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</si>
  <si>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</si>
  <si>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</si>
  <si>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</si>
  <si>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</si>
  <si>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</si>
  <si>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</si>
  <si>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</si>
  <si>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</si>
  <si>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</si>
  <si>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</si>
  <si>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</si>
  <si>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</si>
  <si>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</si>
  <si>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</si>
  <si>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</si>
  <si>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</si>
  <si>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</si>
  <si>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</si>
  <si>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</si>
  <si>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</si>
  <si>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</si>
  <si>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</si>
  <si>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</si>
  <si>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</si>
  <si>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</si>
  <si>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</si>
  <si>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</si>
  <si>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</si>
  <si>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</si>
  <si>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</si>
  <si>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</si>
  <si>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</si>
  <si>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</si>
  <si>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</si>
  <si>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</si>
  <si>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</si>
  <si>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</si>
  <si>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</si>
  <si>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</si>
  <si>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</si>
  <si>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</si>
  <si>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</si>
  <si>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</si>
  <si>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</si>
  <si>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</si>
  <si>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</si>
  <si>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</si>
  <si>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</si>
  <si>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</si>
  <si>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</si>
  <si>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</si>
  <si>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</si>
  <si>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</si>
  <si>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</si>
  <si>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</si>
  <si>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</si>
  <si>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</si>
  <si>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</si>
  <si>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</si>
  <si>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</si>
  <si>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</si>
  <si>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</si>
  <si>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</si>
  <si>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</si>
  <si>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</si>
  <si>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</si>
  <si>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</si>
  <si>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</si>
  <si>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</si>
  <si>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</si>
  <si>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</si>
  <si>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</si>
  <si>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</si>
  <si>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</si>
  <si>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</si>
  <si>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</si>
  <si>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</si>
  <si>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</si>
  <si>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</si>
  <si>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</si>
  <si>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</si>
  <si>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</si>
  <si>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</si>
  <si>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</si>
  <si>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</si>
  <si>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</si>
  <si>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</si>
  <si>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</si>
  <si>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</si>
  <si>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</si>
  <si>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</si>
  <si>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</si>
  <si>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</si>
  <si>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</si>
  <si>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</si>
  <si>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</si>
  <si>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</si>
  <si>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</si>
  <si>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</si>
  <si>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</si>
  <si>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</si>
  <si>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</si>
  <si>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</si>
  <si>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</si>
  <si>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</si>
  <si>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</si>
  <si>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</si>
  <si>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</si>
  <si>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</si>
  <si>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</si>
  <si>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</si>
  <si>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</si>
  <si>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</si>
  <si>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</si>
  <si>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</si>
  <si>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</si>
  <si>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</si>
  <si>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</si>
  <si>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</si>
  <si>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</si>
  <si>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</si>
  <si>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</si>
  <si>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</si>
  <si>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</si>
  <si>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</si>
  <si>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</si>
  <si>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</si>
  <si>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</si>
  <si>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</si>
  <si>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</si>
  <si>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</si>
  <si>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</si>
  <si>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</si>
  <si>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</si>
  <si>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</si>
  <si>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</si>
  <si>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</si>
  <si>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</si>
  <si>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</si>
  <si>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</si>
  <si>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</si>
  <si>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</si>
  <si>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</si>
  <si>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</si>
  <si>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</si>
  <si>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</si>
  <si>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</si>
  <si>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</si>
  <si>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</si>
  <si>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</si>
  <si>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</si>
  <si>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</si>
  <si>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</si>
  <si>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</si>
  <si>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</si>
  <si>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</si>
  <si>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</si>
  <si>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</si>
  <si>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</si>
  <si>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</si>
  <si>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</si>
  <si>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</si>
  <si>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</si>
  <si>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</si>
  <si>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</si>
  <si>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</si>
  <si>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</si>
  <si>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</si>
  <si>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</si>
  <si>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</si>
  <si>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</si>
  <si>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</si>
  <si>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</si>
  <si>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</si>
  <si>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</si>
  <si>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</si>
  <si>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</si>
  <si>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</si>
  <si>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</si>
  <si>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</si>
  <si>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</si>
  <si>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</si>
  <si>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</si>
  <si>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</si>
  <si>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</si>
  <si>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</si>
  <si>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</si>
  <si>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</si>
  <si>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</si>
  <si>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</si>
  <si>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</si>
  <si>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</si>
  <si>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</si>
  <si>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</si>
  <si>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</si>
  <si>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</si>
  <si>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</si>
  <si>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</si>
  <si>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</si>
  <si>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</si>
  <si>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</si>
  <si>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</si>
  <si>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</si>
  <si>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</si>
  <si>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</si>
  <si>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</si>
  <si>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</si>
  <si>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</si>
  <si>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</si>
  <si>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</si>
  <si>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</si>
  <si>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</si>
  <si>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</si>
  <si>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</si>
  <si>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</si>
  <si>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</si>
  <si>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</si>
  <si>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</si>
  <si>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</si>
  <si>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</si>
  <si>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</si>
  <si>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</si>
  <si>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</si>
  <si>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</si>
  <si>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</si>
  <si>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</si>
  <si>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</si>
  <si>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</si>
  <si>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</si>
  <si>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</si>
  <si>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</si>
  <si>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</si>
  <si>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</si>
  <si>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</si>
  <si>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</si>
  <si>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</si>
  <si>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</si>
  <si>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</si>
  <si>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</si>
  <si>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</si>
  <si>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</si>
  <si>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</si>
  <si>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</si>
  <si>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</si>
  <si>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</si>
  <si>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</si>
  <si>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</si>
  <si>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</si>
  <si>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</si>
  <si>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</si>
  <si>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</si>
  <si>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</si>
  <si>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</si>
  <si>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</si>
  <si>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</si>
  <si>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</si>
  <si>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</si>
  <si>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</si>
  <si>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</si>
  <si>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</si>
  <si>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</si>
  <si>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</si>
  <si>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</si>
  <si>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</si>
  <si>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</si>
  <si>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</si>
  <si>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</si>
  <si>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</si>
  <si>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</si>
  <si>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</si>
  <si>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</si>
  <si>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</si>
  <si>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</si>
  <si>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</si>
  <si>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</si>
  <si>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</si>
  <si>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</si>
  <si>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</si>
  <si>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</si>
  <si>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</si>
  <si>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</si>
  <si>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</si>
  <si>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</si>
  <si>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</si>
  <si>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</si>
  <si>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</si>
  <si>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</si>
  <si>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</si>
  <si>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</si>
  <si>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</si>
  <si>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</si>
  <si>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</si>
  <si>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</si>
  <si>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</si>
  <si>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</si>
  <si>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</si>
  <si>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</si>
  <si>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</si>
  <si>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</si>
  <si>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</si>
  <si>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</si>
  <si>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</si>
  <si>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</si>
  <si>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</si>
  <si>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</si>
  <si>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</si>
  <si>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</si>
  <si>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</si>
  <si>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</si>
  <si>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</si>
  <si>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</si>
  <si>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</si>
  <si>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</si>
  <si>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</si>
  <si>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</si>
  <si>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</si>
  <si>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</si>
  <si>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</si>
  <si>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</si>
  <si>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</si>
  <si>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</si>
  <si>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</si>
  <si>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</si>
  <si>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</si>
  <si>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</si>
  <si>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</si>
  <si>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</si>
  <si>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</si>
  <si>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</si>
  <si>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</si>
  <si>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</si>
  <si>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</si>
  <si>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</si>
  <si>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</si>
  <si>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</si>
  <si>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</si>
  <si>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</si>
  <si>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</si>
  <si>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</si>
  <si>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</si>
  <si>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</si>
  <si>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</si>
  <si>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</si>
  <si>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</si>
  <si>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</si>
  <si>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</si>
  <si>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</si>
  <si>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</si>
  <si>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</si>
  <si>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</si>
  <si>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</si>
  <si>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</si>
  <si>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</si>
  <si>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</si>
  <si>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</si>
  <si>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</si>
  <si>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</si>
  <si>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</si>
  <si>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</si>
  <si>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</si>
  <si>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</si>
  <si>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</si>
  <si>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</si>
  <si>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</si>
  <si>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</si>
  <si>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</si>
  <si>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</si>
  <si>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</si>
  <si>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</si>
  <si>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</si>
  <si>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</si>
  <si>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</si>
  <si>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</si>
  <si>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</si>
  <si>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</si>
  <si>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</si>
  <si>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</si>
  <si>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</si>
  <si>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</si>
  <si>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</si>
  <si>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</si>
  <si>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</si>
  <si>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</si>
  <si>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</si>
  <si>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</si>
  <si>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</si>
  <si>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</si>
  <si>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</si>
  <si>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</si>
  <si>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</si>
  <si>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</si>
  <si>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</si>
  <si>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</si>
  <si>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</si>
  <si>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</si>
  <si>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</si>
  <si>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</si>
  <si>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</si>
  <si>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</si>
  <si>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</si>
  <si>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</si>
  <si>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</si>
  <si>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</si>
  <si>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</si>
  <si>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</si>
  <si>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</si>
  <si>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</si>
  <si>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</si>
  <si>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</si>
  <si>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</si>
  <si>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</si>
  <si>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</si>
  <si>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</si>
  <si>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</si>
  <si>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</si>
  <si>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</si>
  <si>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</si>
  <si>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</si>
  <si>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</si>
  <si>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</si>
  <si>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</si>
  <si>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</si>
  <si>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</si>
  <si>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</si>
  <si>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</si>
  <si>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</si>
  <si>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</si>
  <si>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</si>
  <si>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</si>
  <si>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</si>
  <si>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</si>
  <si>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</si>
  <si>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</si>
  <si>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</si>
  <si>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</si>
  <si>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</si>
  <si>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</si>
  <si>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</si>
  <si>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</si>
  <si>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</si>
  <si>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</si>
  <si>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</si>
  <si>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</si>
  <si>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</si>
  <si>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</si>
  <si>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</si>
  <si>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</si>
  <si>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</si>
  <si>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</si>
  <si>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</si>
  <si>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</si>
  <si>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</si>
  <si>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</si>
  <si>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</si>
  <si>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</si>
  <si>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</si>
  <si>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</si>
  <si>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</si>
  <si>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</si>
  <si>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</si>
  <si>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</si>
  <si>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</si>
  <si>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</si>
  <si>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</si>
  <si>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</si>
  <si>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</si>
  <si>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</si>
  <si>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</si>
  <si>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</si>
  <si>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</si>
  <si>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</si>
  <si>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</si>
  <si>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</si>
  <si>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</si>
  <si>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</si>
  <si>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</si>
  <si>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</si>
  <si>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</si>
  <si>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</si>
  <si>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</si>
  <si>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</si>
  <si>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</si>
  <si>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</si>
  <si>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</si>
  <si>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</si>
  <si>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</si>
  <si>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</si>
  <si>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</si>
  <si>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</si>
  <si>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</si>
  <si>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</si>
  <si>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</si>
  <si>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</si>
  <si>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</si>
  <si>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</si>
  <si>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</si>
  <si>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</si>
  <si>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</si>
  <si>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</si>
  <si>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</si>
  <si>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</si>
  <si>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</si>
  <si>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</si>
  <si>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</si>
  <si>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</si>
  <si>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</si>
  <si>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</si>
  <si>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</si>
  <si>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</si>
  <si>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</si>
  <si>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</si>
  <si>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</si>
  <si>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</si>
  <si>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</si>
  <si>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</si>
  <si>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</si>
  <si>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</si>
  <si>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</si>
  <si>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</si>
  <si>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</si>
  <si>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</si>
  <si>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</si>
  <si>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</si>
  <si>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</si>
  <si>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</si>
  <si>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</si>
  <si>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</si>
  <si>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</si>
  <si>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</si>
  <si>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</si>
  <si>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</si>
  <si>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</si>
  <si>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</si>
  <si>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</si>
  <si>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</si>
  <si>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</si>
  <si>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</si>
  <si>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</si>
  <si>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</si>
  <si>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</si>
  <si>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</si>
  <si>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</si>
  <si>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</si>
  <si>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</si>
  <si>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</si>
  <si>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</si>
  <si>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</si>
  <si>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</si>
  <si>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</si>
  <si>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</si>
  <si>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</si>
  <si>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</si>
  <si>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</si>
  <si>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</si>
  <si>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</si>
  <si>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</si>
  <si>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</si>
  <si>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</si>
  <si>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</si>
  <si>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</si>
  <si>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</si>
  <si>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</si>
  <si>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</si>
  <si>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</si>
  <si>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</si>
  <si>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</si>
  <si>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</si>
  <si>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</si>
  <si>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</si>
  <si>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</si>
  <si>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</si>
  <si>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</si>
  <si>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</si>
  <si>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</si>
  <si>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</si>
  <si>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</si>
  <si>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</si>
  <si>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</si>
  <si>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</si>
  <si>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</si>
  <si>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</si>
  <si>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</si>
  <si>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</si>
  <si>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</si>
  <si>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</si>
  <si>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</si>
  <si>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</si>
  <si>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</si>
  <si>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</si>
  <si>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</si>
  <si>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</si>
  <si>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</si>
  <si>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</si>
  <si>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</si>
  <si>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</si>
  <si>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</si>
  <si>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</si>
  <si>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</si>
  <si>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</si>
  <si>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</si>
  <si>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</si>
  <si>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</si>
  <si>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</si>
  <si>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</si>
  <si>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</si>
  <si>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</si>
  <si>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</si>
  <si>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</si>
  <si>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</si>
  <si>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</si>
  <si>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</si>
  <si>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</si>
  <si>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</si>
  <si>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</si>
  <si>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</si>
  <si>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</si>
  <si>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</si>
  <si>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</si>
  <si>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</si>
  <si>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</si>
  <si>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</si>
  <si>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</si>
  <si>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</si>
  <si>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</si>
  <si>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</si>
  <si>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</si>
  <si>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</si>
  <si>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</si>
  <si>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</si>
  <si>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</si>
  <si>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</si>
  <si>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</si>
  <si>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</si>
  <si>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</si>
  <si>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</si>
  <si>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</si>
  <si>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</si>
  <si>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</si>
  <si>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</si>
  <si>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</si>
  <si>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</si>
  <si>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</si>
  <si>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</si>
  <si>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</si>
  <si>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</si>
  <si>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</si>
  <si>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</si>
  <si>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</si>
  <si>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</si>
  <si>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</si>
  <si>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</si>
  <si>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</si>
  <si>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</si>
  <si>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</si>
  <si>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</si>
  <si>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</si>
  <si>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</si>
  <si>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</si>
  <si>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</si>
  <si>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</si>
  <si>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</si>
  <si>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</si>
  <si>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</si>
  <si>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</si>
  <si>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</si>
  <si>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</si>
  <si>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</si>
  <si>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</si>
  <si>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</si>
  <si>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</si>
  <si>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</si>
  <si>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</si>
  <si>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</si>
  <si>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</si>
  <si>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</si>
  <si>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</si>
  <si>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</si>
  <si>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</si>
  <si>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</si>
  <si>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</si>
  <si>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</si>
  <si>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</si>
  <si>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</si>
  <si>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</si>
  <si>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</si>
  <si>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</si>
  <si>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</si>
  <si>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</si>
  <si>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</si>
  <si>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</si>
  <si>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</si>
  <si>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</si>
  <si>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</si>
  <si>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</si>
  <si>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</si>
  <si>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</si>
  <si>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</si>
  <si>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</si>
  <si>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</si>
  <si>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</si>
  <si>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</si>
  <si>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</si>
  <si>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</si>
  <si>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</si>
  <si>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</si>
  <si>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</si>
  <si>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</si>
  <si>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</si>
  <si>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</si>
  <si>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</si>
  <si>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</si>
  <si>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</si>
  <si>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</si>
  <si>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</si>
  <si>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</si>
  <si>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</si>
  <si>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</si>
  <si>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</si>
  <si>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</si>
  <si>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</si>
  <si>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</si>
  <si>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</si>
  <si>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</si>
  <si>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</si>
  <si>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</si>
  <si>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</si>
  <si>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</si>
  <si>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</si>
  <si>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</si>
  <si>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</si>
  <si>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</si>
  <si>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</si>
  <si>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</si>
  <si>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</si>
  <si>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</si>
  <si>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</si>
  <si>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</si>
  <si>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</si>
  <si>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</si>
  <si>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</si>
  <si>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</si>
  <si>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</si>
  <si>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</si>
  <si>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</si>
  <si>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</si>
  <si>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</si>
  <si>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</si>
  <si>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</si>
  <si>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</si>
  <si>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</si>
  <si>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</si>
  <si>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</si>
  <si>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</si>
  <si>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</si>
  <si>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</si>
  <si>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</si>
  <si>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</si>
  <si>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</si>
  <si>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</si>
  <si>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</si>
  <si>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</si>
  <si>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</si>
  <si>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</si>
  <si>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</si>
  <si>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</si>
  <si>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</si>
  <si>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</si>
  <si>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</si>
  <si>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</si>
  <si>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</si>
  <si>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</si>
  <si>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</si>
  <si>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</si>
  <si>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</si>
  <si>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</si>
  <si>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</si>
  <si>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</si>
  <si>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</si>
  <si>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</si>
  <si>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</si>
  <si>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</si>
  <si>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</si>
  <si>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</si>
  <si>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</si>
  <si>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</si>
  <si>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</si>
  <si>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</si>
  <si>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</si>
  <si>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</si>
  <si>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</si>
  <si>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</si>
  <si>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</si>
  <si>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</si>
  <si>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</si>
  <si>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</si>
  <si>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</si>
  <si>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</si>
  <si>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</si>
  <si>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</si>
  <si>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</si>
  <si>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</si>
  <si>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</si>
  <si>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</si>
  <si>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</si>
  <si>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</si>
  <si>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</si>
  <si>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</si>
  <si>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</si>
  <si>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</si>
  <si>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</si>
  <si>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</si>
  <si>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</si>
  <si>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</si>
  <si>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</si>
  <si>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</si>
  <si>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</si>
  <si>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</si>
  <si>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</si>
  <si>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</si>
  <si>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</si>
  <si>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</si>
  <si>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</si>
  <si>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</si>
  <si>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</si>
  <si>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</si>
  <si>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</si>
  <si>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</si>
  <si>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</si>
  <si>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</si>
  <si>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</si>
  <si>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</si>
  <si>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</si>
  <si>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</si>
  <si>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</si>
  <si>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</si>
  <si>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</si>
  <si>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</si>
  <si>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</si>
  <si>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</si>
  <si>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</si>
  <si>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</si>
  <si>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</si>
  <si>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</si>
  <si>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</si>
  <si>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</si>
  <si>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</si>
  <si>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</si>
  <si>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</si>
  <si>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</si>
  <si>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</si>
  <si>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</si>
  <si>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</si>
  <si>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</si>
  <si>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</si>
  <si>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</si>
  <si>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</si>
  <si>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</si>
  <si>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</si>
  <si>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</si>
  <si>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</si>
  <si>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</si>
  <si>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</si>
  <si>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</si>
  <si>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</si>
  <si>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</si>
  <si>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</si>
  <si>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</si>
  <si>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</si>
  <si>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</si>
  <si>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</si>
  <si>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</si>
  <si>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</si>
  <si>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</si>
  <si>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</si>
  <si>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</si>
  <si>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</si>
  <si>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</si>
  <si>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</si>
  <si>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</si>
  <si>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</si>
  <si>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</si>
  <si>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</si>
  <si>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</si>
  <si>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</si>
  <si>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</si>
  <si>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</si>
  <si>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</si>
  <si>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</si>
  <si>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</si>
  <si>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</si>
  <si>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</si>
  <si>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</si>
  <si>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</si>
  <si>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</si>
  <si>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</si>
  <si>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</si>
  <si>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</si>
  <si>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</si>
  <si>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</si>
  <si>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</si>
  <si>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</si>
  <si>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</si>
  <si>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</si>
  <si>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</si>
  <si>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</si>
  <si>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</si>
  <si>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</si>
  <si>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</si>
  <si>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</si>
  <si>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</si>
  <si>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</si>
  <si>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</si>
  <si>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</si>
  <si>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</si>
  <si>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</si>
  <si>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</si>
  <si>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</si>
  <si>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</si>
  <si>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</si>
  <si>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</si>
  <si>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</si>
  <si>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</si>
  <si>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</si>
  <si>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</si>
  <si>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</si>
  <si>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</si>
  <si>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</si>
  <si>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</si>
  <si>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</si>
  <si>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</si>
  <si>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</si>
  <si>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</si>
  <si>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</si>
  <si>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</si>
  <si>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</si>
  <si>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</si>
  <si>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</si>
  <si>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</si>
  <si>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</si>
  <si>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</si>
  <si>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</si>
  <si>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</si>
  <si>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</si>
  <si>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</si>
  <si>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</si>
  <si>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</si>
  <si>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</si>
  <si>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</si>
  <si>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</si>
  <si>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</si>
  <si>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</si>
  <si>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</si>
  <si>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</si>
  <si>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</si>
  <si>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</si>
  <si>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</si>
  <si>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</si>
  <si>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</si>
  <si>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</si>
  <si>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</si>
  <si>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</si>
  <si>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</si>
  <si>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</si>
  <si>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</si>
  <si>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</si>
  <si>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</si>
  <si>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</si>
  <si>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</si>
  <si>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</si>
  <si>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</si>
  <si>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</si>
  <si>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</si>
  <si>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</si>
  <si>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</si>
  <si>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</si>
  <si>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</si>
  <si>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</si>
  <si>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</si>
  <si>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</si>
  <si>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</si>
  <si>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</si>
  <si>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</si>
  <si>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</si>
  <si>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</si>
  <si>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</si>
  <si>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</si>
  <si>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</si>
  <si>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</si>
  <si>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</si>
  <si>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</si>
  <si>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</si>
  <si>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</si>
  <si>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</si>
  <si>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</si>
  <si>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</si>
  <si>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</si>
  <si>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</si>
  <si>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</si>
  <si>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</si>
  <si>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</si>
  <si>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</si>
  <si>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</si>
  <si>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</si>
  <si>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</si>
  <si>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</si>
  <si>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</si>
  <si>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</si>
  <si>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</si>
  <si>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</si>
  <si>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</si>
  <si>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</si>
  <si>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</si>
  <si>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</si>
  <si>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</si>
  <si>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</si>
  <si>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</si>
  <si>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</si>
  <si>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</si>
  <si>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</si>
  <si>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</si>
  <si>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</si>
  <si>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</si>
  <si>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</si>
  <si>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</si>
  <si>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</si>
  <si>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</si>
  <si>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</si>
  <si>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</si>
  <si>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</si>
  <si>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</si>
  <si>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</si>
  <si>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</si>
  <si>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</si>
  <si>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</si>
  <si>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</si>
  <si>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</si>
  <si>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</si>
  <si>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</si>
  <si>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</si>
  <si>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</si>
  <si>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</si>
  <si>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</si>
  <si>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</si>
  <si>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</si>
  <si>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</si>
  <si>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</si>
  <si>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</si>
  <si>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</si>
  <si>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</si>
  <si>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</si>
  <si>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</si>
  <si>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</si>
  <si>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</si>
  <si>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</si>
  <si>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</si>
  <si>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</si>
  <si>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</si>
  <si>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</si>
  <si>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</si>
  <si>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</si>
  <si>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</si>
  <si>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</si>
  <si>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</si>
  <si>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</si>
  <si>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</si>
  <si>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</si>
  <si>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</si>
  <si>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</si>
  <si>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</si>
  <si>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</si>
  <si>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</si>
  <si>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</si>
  <si>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</si>
  <si>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</si>
  <si>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</si>
  <si>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</si>
  <si>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</si>
  <si>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</si>
  <si>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</si>
  <si>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</si>
  <si>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</si>
  <si>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</si>
  <si>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</si>
  <si>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</si>
  <si>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</si>
  <si>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</si>
  <si>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</si>
  <si>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</si>
  <si>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</si>
  <si>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</si>
  <si>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</si>
  <si>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</si>
  <si>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</si>
  <si>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</si>
  <si>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</si>
  <si>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</si>
  <si>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</si>
  <si>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</si>
  <si>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</si>
  <si>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</si>
  <si>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</si>
  <si>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</si>
  <si>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</si>
  <si>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</si>
  <si>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</si>
  <si>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</si>
  <si>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</si>
  <si>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</si>
  <si>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</si>
  <si>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</si>
  <si>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</si>
  <si>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</si>
  <si>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</si>
  <si>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</si>
  <si>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</si>
  <si>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</si>
  <si>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</si>
  <si>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</si>
  <si>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</si>
  <si>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</si>
  <si>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</si>
  <si>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</si>
  <si>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</si>
  <si>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</si>
  <si>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</si>
  <si>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</si>
  <si>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</si>
  <si>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</si>
  <si>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</si>
  <si>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</si>
  <si>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</si>
  <si>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</si>
  <si>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</si>
  <si>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</si>
  <si>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</si>
  <si>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</si>
  <si>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</si>
  <si>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</si>
  <si>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</si>
  <si>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</si>
  <si>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</si>
  <si>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</si>
  <si>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</si>
  <si>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</si>
  <si>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</si>
  <si>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</si>
  <si>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</si>
  <si>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</si>
  <si>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</si>
  <si>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</si>
  <si>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</si>
  <si>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</si>
  <si>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</si>
  <si>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</si>
  <si>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</si>
  <si>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</si>
  <si>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</si>
  <si>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</si>
  <si>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</si>
  <si>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</si>
  <si>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</si>
  <si>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</si>
  <si>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</si>
  <si>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</si>
  <si>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</si>
  <si>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</si>
  <si>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</si>
  <si>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</si>
  <si>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</si>
  <si>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</si>
  <si>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</si>
  <si>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</si>
  <si>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</si>
  <si>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</si>
  <si>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</si>
  <si>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</si>
  <si>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</si>
  <si>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</si>
  <si>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</si>
  <si>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</si>
  <si>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</si>
  <si>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</si>
  <si>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</si>
  <si>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</si>
  <si>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</si>
  <si>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</si>
  <si>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</si>
  <si>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</si>
  <si>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</si>
  <si>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</si>
  <si>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</si>
  <si>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</si>
  <si>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</si>
  <si>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</si>
  <si>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</si>
  <si>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</si>
  <si>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</si>
  <si>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</si>
  <si>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</si>
  <si>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</si>
  <si>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</si>
  <si>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</si>
  <si>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</si>
  <si>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</si>
  <si>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</si>
  <si>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</si>
  <si>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</si>
  <si>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</si>
  <si>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</si>
  <si>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</si>
  <si>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</si>
  <si>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</si>
  <si>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</si>
  <si>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</si>
  <si>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</si>
  <si>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</si>
  <si>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</si>
  <si>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</si>
  <si>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</si>
  <si>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</si>
  <si>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</si>
  <si>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</si>
  <si>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</si>
  <si>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</si>
  <si>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</si>
  <si>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</si>
  <si>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</si>
  <si>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</si>
  <si>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</si>
  <si>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</si>
  <si>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</si>
  <si>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</si>
  <si>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</si>
  <si>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</si>
  <si>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</si>
  <si>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</si>
  <si>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</si>
  <si>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</si>
  <si>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</si>
  <si>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</si>
  <si>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</si>
  <si>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</si>
  <si>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</si>
  <si>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</si>
  <si>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</si>
  <si>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</si>
  <si>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</si>
  <si>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</si>
  <si>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</si>
  <si>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</si>
  <si>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</si>
  <si>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</si>
  <si>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</si>
  <si>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</si>
  <si>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</si>
  <si>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</si>
  <si>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</si>
  <si>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</si>
  <si>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</si>
  <si>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</si>
  <si>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</si>
  <si>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</si>
  <si>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</si>
  <si>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</si>
  <si>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</si>
  <si>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</si>
  <si>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</si>
  <si>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</si>
  <si>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</si>
  <si>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</si>
  <si>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</si>
  <si>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</si>
  <si>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</si>
  <si>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</si>
  <si>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</si>
  <si>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</si>
  <si>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</si>
  <si>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</si>
  <si>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</si>
  <si>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</si>
  <si>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</si>
  <si>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</si>
  <si>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</si>
  <si>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</si>
  <si>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</si>
  <si>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</si>
  <si>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</si>
  <si>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</si>
  <si>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</si>
  <si>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</si>
  <si>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</si>
  <si>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</si>
  <si>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</si>
  <si>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</si>
  <si>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</si>
  <si>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</si>
  <si>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</si>
  <si>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</si>
  <si>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</si>
  <si>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</si>
  <si>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</si>
  <si>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</si>
  <si>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</si>
  <si>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</si>
  <si>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</si>
  <si>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</si>
  <si>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</si>
  <si>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</si>
  <si>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</si>
  <si>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</si>
  <si>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</si>
  <si>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</si>
  <si>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</si>
  <si>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</si>
  <si>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</si>
  <si>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</si>
  <si>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</si>
  <si>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</si>
  <si>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</si>
  <si>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</si>
  <si>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</si>
  <si>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</si>
  <si>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</si>
  <si>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</si>
  <si>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</si>
  <si>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</si>
  <si>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</si>
  <si>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</si>
  <si>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</si>
  <si>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</si>
  <si>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</si>
  <si>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</si>
  <si>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</si>
  <si>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</si>
  <si>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</si>
  <si>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</si>
  <si>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</si>
  <si>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</si>
  <si>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</si>
  <si>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</si>
  <si>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</si>
  <si>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</si>
  <si>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</si>
  <si>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</si>
  <si>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</si>
  <si>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</si>
  <si>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</si>
  <si>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</si>
  <si>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</si>
  <si>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</si>
  <si>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</si>
  <si>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</si>
  <si>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</si>
  <si>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</si>
  <si>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</si>
  <si>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</si>
  <si>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</si>
  <si>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</si>
  <si>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</si>
  <si>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</si>
  <si>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</si>
  <si>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</si>
  <si>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</si>
  <si>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</si>
  <si>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</si>
  <si>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</si>
  <si>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</si>
  <si>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</si>
  <si>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</si>
  <si>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</si>
  <si>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</si>
  <si>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</si>
  <si>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</si>
  <si>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</si>
  <si>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</si>
  <si>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</si>
  <si>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</si>
  <si>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</si>
  <si>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</si>
  <si>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</si>
  <si>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</si>
  <si>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</si>
  <si>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</si>
  <si>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</si>
  <si>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</si>
  <si>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</si>
  <si>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</si>
  <si>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</si>
  <si>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</si>
  <si>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</si>
  <si>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</si>
  <si>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</si>
  <si>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</si>
  <si>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</si>
  <si>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</si>
  <si>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</si>
  <si>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</si>
  <si>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</si>
  <si>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</si>
  <si>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</si>
  <si>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</si>
  <si>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</si>
  <si>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</si>
  <si>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</si>
  <si>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</si>
  <si>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</si>
  <si>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</si>
  <si>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</si>
  <si>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</si>
  <si>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</si>
  <si>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</si>
  <si>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</si>
  <si>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</si>
  <si>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</si>
  <si>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</si>
  <si>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</si>
  <si>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</si>
  <si>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</si>
  <si>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</si>
  <si>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</si>
  <si>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</si>
  <si>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</si>
  <si>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</si>
  <si>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</si>
  <si>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</si>
  <si>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</si>
  <si>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</si>
  <si>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</si>
  <si>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</si>
  <si>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</si>
  <si>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</si>
  <si>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</si>
  <si>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</si>
  <si>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</si>
  <si>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</si>
  <si>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</si>
  <si>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</si>
  <si>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</si>
  <si>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</si>
  <si>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</si>
  <si>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</si>
  <si>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</si>
  <si>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</si>
  <si>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</si>
  <si>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</si>
  <si>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</si>
  <si>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</si>
  <si>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</si>
  <si>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</si>
  <si>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</si>
  <si>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</si>
  <si>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</si>
  <si>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</si>
  <si>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</si>
  <si>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</si>
  <si>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</si>
  <si>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</si>
  <si>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</si>
  <si>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</si>
  <si>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</si>
  <si>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</si>
  <si>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</si>
  <si>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</si>
  <si>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</si>
  <si>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</si>
  <si>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</si>
  <si>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</si>
  <si>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</si>
  <si>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</si>
  <si>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</si>
  <si>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</si>
  <si>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</si>
  <si>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</si>
  <si>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</si>
  <si>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</si>
  <si>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</si>
  <si>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</si>
  <si>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</si>
  <si>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</si>
  <si>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</si>
  <si>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</si>
  <si>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</si>
  <si>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</si>
  <si>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</si>
  <si>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</si>
  <si>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</si>
  <si>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</si>
  <si>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</si>
  <si>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</si>
  <si>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</si>
  <si>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</si>
  <si>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</si>
  <si>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</si>
  <si>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</si>
  <si>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</si>
  <si>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</si>
  <si>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</si>
  <si>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</si>
  <si>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</si>
  <si>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</si>
  <si>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</si>
  <si>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</si>
  <si>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</si>
  <si>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</si>
  <si>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</si>
  <si>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</si>
  <si>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</si>
  <si>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</si>
  <si>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</si>
  <si>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</si>
  <si>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</si>
  <si>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</si>
  <si>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</si>
  <si>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</si>
  <si>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</si>
  <si>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</si>
  <si>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</si>
  <si>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</si>
  <si>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</si>
  <si>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</si>
  <si>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</si>
  <si>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</si>
  <si>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</si>
  <si>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</si>
  <si>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</si>
  <si>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</si>
  <si>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</si>
  <si>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</si>
  <si>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</si>
  <si>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</si>
  <si>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</si>
  <si>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</si>
  <si>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</si>
  <si>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</si>
  <si>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</si>
  <si>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</si>
  <si>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</si>
  <si>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</si>
  <si>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</si>
  <si>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</si>
  <si>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</si>
  <si>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</si>
  <si>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</si>
  <si>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</si>
  <si>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</si>
  <si>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</si>
  <si>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</si>
  <si>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</si>
  <si>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</si>
  <si>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</si>
  <si>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</si>
  <si>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</si>
  <si>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</si>
  <si>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</si>
  <si>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</si>
  <si>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</si>
  <si>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</si>
  <si>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</si>
  <si>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</si>
  <si>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</si>
  <si>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</si>
  <si>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</si>
  <si>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</si>
  <si>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</si>
  <si>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</si>
  <si>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</si>
  <si>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</si>
  <si>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</si>
  <si>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</si>
  <si>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</si>
  <si>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</si>
  <si>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</si>
  <si>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</si>
  <si>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</si>
  <si>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</si>
  <si>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</si>
  <si>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</si>
  <si>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</si>
  <si>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</si>
  <si>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</si>
  <si>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</si>
  <si>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</si>
  <si>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</si>
  <si>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</si>
  <si>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</si>
  <si>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</si>
  <si>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</si>
  <si>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</si>
  <si>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</si>
  <si>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</si>
  <si>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</si>
  <si>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</si>
  <si>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</si>
  <si>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</si>
  <si>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</si>
  <si>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</si>
  <si>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</si>
  <si>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</si>
  <si>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</si>
  <si>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</si>
  <si>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</si>
  <si>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</si>
  <si>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</si>
  <si>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</si>
  <si>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</si>
  <si>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</si>
  <si>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</si>
  <si>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</si>
  <si>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</si>
  <si>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</si>
  <si>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</si>
  <si>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</si>
  <si>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</si>
  <si>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</si>
  <si>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</si>
  <si>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</si>
  <si>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</si>
  <si>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</si>
  <si>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</si>
  <si>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</si>
  <si>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</si>
  <si>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</si>
  <si>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</si>
  <si>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</si>
  <si>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</si>
  <si>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</si>
  <si>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</si>
  <si>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</si>
  <si>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</si>
  <si>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</si>
  <si>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</si>
  <si>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</si>
  <si>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</si>
  <si>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</si>
  <si>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</si>
  <si>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</si>
  <si>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</si>
  <si>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</si>
  <si>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</si>
  <si>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</si>
  <si>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</si>
  <si>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</si>
  <si>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</si>
  <si>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</si>
  <si>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</si>
  <si>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</si>
  <si>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</si>
  <si>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</si>
  <si>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</si>
  <si>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</si>
  <si>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</si>
  <si>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</si>
  <si>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</si>
  <si>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</si>
  <si>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</si>
  <si>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</si>
  <si>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</si>
  <si>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</si>
  <si>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</si>
  <si>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</si>
  <si>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</si>
  <si>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</si>
  <si>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</si>
  <si>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</si>
  <si>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</si>
  <si>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</si>
  <si>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</si>
  <si>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</si>
  <si>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</si>
  <si>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</si>
  <si>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</si>
  <si>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</si>
  <si>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</si>
  <si>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</si>
  <si>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</si>
  <si>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</si>
  <si>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</si>
  <si>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</si>
  <si>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</si>
  <si>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</si>
  <si>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</si>
  <si>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</si>
  <si>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</si>
  <si>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</si>
  <si>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</si>
  <si>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</si>
  <si>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</si>
  <si>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</si>
  <si>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</si>
  <si>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</si>
  <si>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</si>
  <si>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</si>
  <si>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</si>
  <si>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</si>
  <si>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</si>
  <si>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</si>
  <si>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</si>
  <si>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</si>
  <si>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</si>
  <si>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</si>
  <si>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</si>
  <si>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</si>
  <si>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</si>
  <si>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</si>
  <si>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</si>
  <si>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</si>
  <si>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</si>
  <si>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</si>
  <si>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</si>
  <si>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</si>
  <si>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</si>
  <si>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</si>
  <si>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</si>
  <si>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</si>
  <si>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</si>
  <si>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</si>
  <si>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</si>
  <si>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</si>
  <si>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</si>
  <si>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</si>
  <si>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</si>
  <si>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</si>
  <si>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</si>
  <si>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</si>
  <si>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</si>
  <si>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</si>
  <si>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</si>
  <si>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</si>
  <si>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</si>
  <si>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</si>
  <si>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</si>
  <si>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</si>
  <si>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</si>
  <si>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</si>
  <si>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</si>
  <si>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</si>
  <si>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</si>
  <si>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</si>
  <si>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</si>
  <si>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</si>
  <si>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</si>
  <si>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</si>
  <si>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</si>
  <si>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</si>
  <si>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</si>
  <si>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</si>
  <si>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</si>
  <si>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</si>
  <si>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</si>
  <si>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</si>
  <si>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</si>
  <si>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</si>
  <si>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</si>
  <si>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</si>
  <si>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</si>
  <si>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</si>
  <si>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</si>
  <si>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</si>
  <si>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</si>
  <si>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</si>
  <si>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</si>
  <si>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</si>
  <si>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</si>
  <si>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</si>
  <si>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</si>
  <si>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</si>
  <si>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</si>
  <si>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</si>
  <si>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</si>
  <si>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</si>
  <si>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</si>
  <si>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</si>
  <si>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</si>
  <si>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</si>
  <si>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</si>
  <si>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</si>
  <si>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</si>
  <si>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</si>
  <si>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</si>
  <si>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</si>
  <si>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</si>
  <si>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</si>
  <si>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</si>
  <si>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</si>
  <si>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</si>
  <si>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</si>
  <si>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</si>
  <si>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</si>
  <si>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</si>
  <si>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</si>
  <si>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</si>
  <si>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</si>
  <si>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</si>
  <si>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</si>
  <si>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</si>
  <si>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</si>
  <si>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</si>
  <si>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</si>
  <si>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</si>
  <si>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</si>
  <si>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</si>
  <si>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</si>
  <si>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</si>
  <si>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</si>
  <si>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</si>
  <si>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</si>
  <si>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</si>
  <si>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</si>
  <si>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</si>
  <si>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</si>
  <si>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</si>
  <si>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</si>
  <si>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</si>
  <si>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</si>
  <si>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</si>
  <si>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</si>
  <si>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</si>
  <si>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</si>
  <si>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</si>
  <si>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</si>
  <si>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</si>
  <si>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</si>
  <si>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</si>
  <si>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</si>
  <si>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</si>
  <si>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</si>
  <si>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</si>
  <si>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</si>
  <si>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</si>
  <si>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</si>
  <si>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</si>
  <si>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</si>
  <si>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</si>
  <si>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</si>
  <si>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</si>
  <si>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</si>
  <si>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</si>
  <si>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</si>
  <si>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</si>
  <si>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</si>
  <si>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</si>
  <si>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</si>
  <si>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</si>
  <si>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</si>
  <si>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</si>
  <si>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</si>
  <si>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</si>
  <si>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</si>
  <si>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</si>
  <si>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</si>
  <si>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</si>
  <si>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</si>
  <si>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</si>
  <si>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</si>
  <si>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</si>
  <si>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</si>
  <si>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</si>
  <si>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</si>
  <si>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</si>
  <si>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</si>
  <si>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</si>
  <si>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</si>
  <si>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</si>
  <si>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</si>
  <si>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</si>
  <si>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</si>
  <si>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</si>
  <si>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</si>
  <si>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</si>
  <si>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</si>
  <si>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</si>
  <si>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</si>
  <si>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</si>
  <si>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</si>
  <si>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</si>
  <si>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</si>
  <si>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</si>
  <si>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</si>
  <si>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</si>
  <si>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</si>
  <si>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</si>
  <si>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</si>
  <si>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</si>
  <si>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</si>
  <si>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</si>
  <si>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</si>
  <si>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</si>
  <si>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</si>
  <si>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</si>
  <si>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</si>
  <si>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</si>
  <si>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</si>
  <si>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</si>
  <si>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</si>
  <si>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</si>
  <si>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</si>
  <si>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</si>
  <si>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</si>
  <si>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</si>
  <si>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</si>
  <si>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</si>
  <si>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</si>
  <si>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</si>
  <si>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</si>
  <si>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</si>
  <si>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</si>
  <si>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</si>
  <si>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</si>
  <si>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</si>
  <si>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</si>
  <si>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</si>
  <si>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</si>
  <si>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</si>
  <si>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</si>
  <si>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</si>
  <si>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</si>
  <si>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</si>
  <si>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</si>
  <si>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</si>
  <si>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</si>
  <si>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</si>
  <si>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</si>
  <si>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</si>
  <si>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</si>
  <si>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</si>
  <si>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</si>
  <si>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</si>
  <si>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</si>
  <si>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</si>
  <si>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</si>
  <si>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</si>
  <si>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</si>
  <si>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</si>
  <si>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</si>
  <si>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</si>
  <si>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</si>
  <si>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</si>
  <si>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</si>
  <si>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</si>
  <si>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</si>
  <si>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</si>
  <si>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</si>
  <si>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</si>
  <si>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</si>
  <si>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</si>
  <si>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</si>
  <si>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</si>
  <si>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</si>
  <si>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</si>
  <si>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</si>
  <si>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</si>
  <si>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</si>
  <si>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</si>
  <si>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</si>
  <si>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</si>
  <si>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</si>
  <si>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</si>
  <si>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</si>
  <si>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</si>
  <si>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</si>
  <si>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</si>
  <si>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</si>
  <si>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</si>
  <si>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</si>
  <si>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</si>
  <si>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</si>
  <si>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</si>
  <si>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</si>
  <si>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</si>
  <si>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</si>
  <si>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</si>
  <si>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</si>
  <si>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</si>
  <si>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</si>
  <si>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</si>
  <si>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</si>
  <si>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</si>
  <si>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</si>
  <si>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</si>
  <si>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</si>
  <si>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</si>
  <si>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</si>
  <si>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</si>
  <si>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</si>
  <si>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</si>
  <si>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</si>
  <si>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</si>
  <si>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</si>
  <si>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</si>
  <si>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</si>
  <si>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</si>
  <si>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</si>
  <si>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</si>
  <si>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</si>
  <si>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</si>
  <si>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</si>
  <si>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</si>
  <si>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</si>
  <si>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</si>
  <si>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</si>
  <si>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</si>
  <si>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</si>
  <si>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</si>
  <si>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</si>
  <si>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</si>
  <si>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</si>
  <si>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</si>
  <si>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</si>
  <si>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</si>
  <si>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</si>
  <si>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</si>
  <si>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</si>
  <si>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</si>
  <si>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</si>
  <si>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</si>
  <si>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</si>
  <si>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</si>
  <si>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</si>
  <si>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</si>
  <si>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</si>
  <si>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</si>
  <si>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</si>
  <si>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</si>
  <si>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</si>
  <si>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</si>
  <si>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</si>
  <si>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</si>
  <si>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</si>
  <si>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</si>
  <si>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</si>
  <si>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</si>
  <si>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</si>
  <si>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</si>
  <si>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</si>
  <si>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</si>
  <si>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</si>
  <si>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</si>
  <si>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</si>
  <si>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</si>
  <si>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</si>
  <si>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</si>
  <si>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</si>
  <si>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</si>
  <si>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</si>
  <si>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</si>
  <si>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</si>
  <si>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</si>
  <si>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</si>
  <si>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</si>
  <si>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</si>
  <si>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</si>
  <si>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</si>
  <si>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</si>
  <si>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</si>
  <si>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</si>
  <si>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</si>
  <si>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</si>
  <si>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</si>
  <si>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</si>
  <si>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</si>
  <si>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</si>
  <si>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</si>
  <si>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</si>
  <si>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</si>
  <si>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</si>
  <si>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</si>
  <si>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</si>
  <si>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</si>
  <si>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</si>
  <si>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</si>
  <si>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</si>
  <si>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</si>
  <si>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</si>
  <si>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</si>
  <si>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</si>
  <si>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</si>
  <si>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</si>
  <si>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</si>
  <si>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</si>
  <si>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</si>
  <si>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</si>
  <si>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</si>
  <si>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</si>
  <si>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</si>
  <si>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</si>
  <si>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</si>
  <si>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</si>
  <si>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</si>
  <si>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</si>
  <si>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</si>
  <si>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</si>
  <si>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</si>
  <si>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</si>
  <si>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</si>
  <si>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</si>
  <si>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</si>
  <si>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</si>
  <si>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</si>
  <si>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</si>
  <si>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</si>
  <si>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</si>
  <si>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</si>
  <si>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</si>
  <si>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</si>
  <si>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</si>
  <si>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</si>
  <si>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</si>
  <si>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</si>
  <si>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</si>
  <si>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</si>
  <si>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</si>
  <si>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</si>
  <si>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</si>
  <si>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</si>
  <si>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</si>
  <si>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</si>
  <si>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</si>
  <si>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</si>
  <si>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</si>
  <si>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</si>
  <si>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</si>
  <si>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</si>
  <si>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</si>
  <si>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</si>
  <si>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</si>
  <si>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</si>
  <si>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</si>
  <si>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</si>
  <si>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</si>
  <si>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</si>
  <si>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</si>
  <si>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</si>
  <si>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</si>
  <si>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</si>
  <si>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</si>
  <si>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</si>
  <si>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</si>
  <si>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</si>
  <si>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</si>
  <si>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</si>
  <si>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</si>
  <si>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</si>
  <si>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</si>
  <si>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</si>
  <si>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</si>
  <si>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</si>
  <si>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</si>
  <si>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</si>
  <si>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</si>
  <si>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</si>
  <si>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</si>
  <si>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</si>
  <si>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</si>
  <si>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</si>
  <si>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</si>
  <si>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</si>
  <si>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</si>
  <si>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</si>
  <si>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</si>
  <si>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</si>
  <si>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</si>
  <si>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</si>
  <si>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</si>
  <si>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</si>
  <si>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</si>
  <si>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</si>
  <si>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</si>
  <si>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</si>
  <si>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</si>
  <si>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</si>
  <si>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</si>
  <si>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</si>
  <si>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</si>
  <si>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</si>
  <si>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</si>
  <si>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</si>
  <si>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</si>
  <si>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</si>
  <si>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</si>
  <si>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</si>
  <si>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</si>
  <si>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</si>
  <si>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</si>
  <si>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</si>
  <si>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</si>
  <si>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</si>
  <si>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</si>
  <si>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</si>
  <si>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</si>
  <si>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</si>
  <si>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</si>
  <si>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</si>
  <si>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</si>
  <si>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</si>
  <si>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</si>
  <si>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</si>
  <si>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</si>
  <si>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</si>
  <si>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</si>
  <si>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</si>
  <si>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</si>
  <si>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</si>
  <si>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</si>
  <si>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</si>
  <si>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</si>
  <si>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</si>
  <si>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</si>
  <si>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</si>
  <si>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</si>
  <si>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</si>
  <si>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</si>
  <si>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</si>
  <si>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</si>
  <si>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</si>
  <si>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</si>
  <si>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</si>
  <si>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</si>
  <si>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</si>
  <si>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</si>
  <si>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</si>
  <si>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</si>
  <si>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</si>
  <si>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</si>
  <si>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</si>
  <si>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</si>
  <si>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</si>
  <si>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</si>
  <si>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</si>
  <si>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</si>
  <si>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</si>
  <si>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</si>
  <si>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</si>
  <si>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</si>
  <si>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</si>
  <si>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</si>
  <si>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</si>
  <si>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</si>
  <si>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</si>
  <si>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</si>
  <si>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</si>
  <si>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</si>
  <si>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</si>
  <si>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</si>
  <si>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</si>
  <si>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</si>
  <si>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</si>
  <si>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</si>
  <si>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</si>
  <si>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</si>
  <si>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</si>
  <si>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</si>
  <si>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</si>
  <si>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</si>
  <si>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</si>
  <si>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</si>
  <si>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</si>
  <si>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</si>
  <si>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</si>
  <si>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</si>
  <si>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</si>
  <si>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</si>
  <si>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</si>
  <si>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</si>
  <si>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</si>
  <si>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</si>
  <si>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</si>
  <si>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</si>
  <si>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</si>
  <si>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</si>
  <si>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</si>
  <si>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</si>
  <si>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</si>
  <si>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</si>
  <si>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</si>
  <si>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</si>
  <si>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</si>
  <si>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</si>
  <si>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</si>
  <si>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</si>
  <si>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</si>
  <si>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</si>
  <si>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</si>
  <si>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</si>
  <si>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</si>
  <si>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</si>
  <si>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</si>
  <si>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</si>
  <si>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</si>
  <si>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</si>
  <si>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</si>
  <si>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</si>
  <si>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</si>
  <si>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</si>
  <si>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</si>
  <si>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</si>
  <si>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</si>
  <si>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</si>
  <si>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</si>
  <si>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</si>
  <si>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</si>
  <si>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</si>
  <si>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</si>
  <si>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</si>
  <si>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</si>
  <si>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</si>
  <si>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</si>
  <si>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</si>
  <si>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</si>
  <si>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</si>
  <si>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</si>
  <si>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</si>
  <si>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</si>
  <si>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</si>
  <si>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</si>
  <si>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</si>
  <si>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</si>
  <si>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</si>
  <si>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</si>
  <si>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</si>
  <si>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</si>
  <si>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</si>
  <si>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</si>
  <si>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</si>
  <si>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</si>
  <si>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</si>
  <si>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</si>
  <si>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</si>
  <si>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</si>
  <si>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</si>
  <si>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</si>
  <si>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</si>
  <si>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</si>
  <si>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</si>
  <si>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</si>
  <si>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</si>
  <si>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</si>
  <si>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</si>
  <si>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</si>
  <si>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</si>
  <si>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</si>
  <si>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</si>
  <si>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</si>
  <si>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</si>
  <si>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</si>
  <si>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</si>
  <si>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</si>
  <si>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</si>
  <si>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</si>
  <si>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</si>
  <si>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</si>
  <si>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</si>
  <si>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</si>
  <si>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</si>
  <si>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</si>
  <si>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</si>
  <si>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</si>
  <si>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</si>
  <si>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</si>
  <si>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</si>
  <si>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</si>
  <si>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</si>
  <si>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</si>
  <si>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</si>
  <si>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</si>
  <si>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</si>
  <si>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</si>
  <si>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</si>
  <si>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</si>
  <si>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</si>
  <si>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</si>
  <si>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</si>
  <si>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</si>
  <si>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</si>
  <si>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</si>
  <si>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</si>
  <si>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</si>
  <si>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</si>
  <si>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</si>
  <si>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</si>
  <si>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</si>
  <si>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</si>
  <si>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</si>
  <si>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</si>
  <si>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</si>
  <si>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</si>
  <si>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</si>
  <si>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</si>
  <si>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</si>
  <si>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</si>
  <si>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</si>
  <si>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</si>
  <si>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</si>
  <si>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</si>
  <si>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</si>
  <si>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</si>
  <si>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</si>
  <si>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</si>
  <si>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</si>
  <si>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</si>
  <si>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</si>
  <si>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</si>
  <si>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</si>
  <si>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</si>
  <si>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</si>
  <si>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</si>
  <si>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</si>
  <si>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</si>
  <si>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</si>
  <si>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</si>
  <si>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</si>
  <si>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</si>
  <si>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</si>
  <si>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</si>
  <si>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</si>
  <si>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</si>
  <si>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</si>
  <si>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</si>
  <si>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</si>
  <si>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</si>
  <si>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</si>
  <si>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</si>
  <si>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</si>
  <si>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</si>
  <si>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</si>
  <si>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</si>
  <si>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</si>
  <si>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</si>
  <si>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</si>
  <si>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</si>
  <si>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</si>
  <si>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</si>
  <si>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</si>
  <si>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</si>
  <si>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</si>
  <si>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</si>
  <si>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</si>
  <si>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</si>
  <si>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</si>
  <si>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</si>
  <si>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</si>
  <si>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</si>
  <si>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</si>
  <si>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</si>
  <si>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</si>
  <si>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</si>
  <si>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</si>
  <si>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</si>
  <si>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</si>
  <si>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</si>
  <si>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</si>
  <si>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</si>
  <si>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</si>
  <si>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</si>
  <si>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</si>
  <si>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</si>
  <si>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</si>
  <si>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</si>
  <si>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</si>
  <si>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</si>
  <si>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</si>
  <si>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</si>
  <si>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</si>
  <si>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</si>
  <si>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</si>
  <si>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</si>
  <si>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</si>
  <si>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</si>
  <si>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</si>
  <si>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</si>
  <si>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</si>
  <si>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</si>
  <si>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</si>
  <si>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</si>
  <si>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</si>
  <si>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</si>
  <si>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</si>
  <si>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</si>
  <si>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</si>
  <si>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</si>
  <si>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</si>
  <si>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</si>
  <si>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</si>
  <si>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</si>
  <si>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</si>
  <si>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</si>
  <si>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</si>
  <si>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</si>
  <si>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</si>
  <si>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</si>
  <si>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</si>
  <si>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</si>
  <si>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</si>
  <si>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</si>
  <si>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</si>
  <si>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</si>
  <si>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</si>
  <si>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</si>
  <si>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</si>
  <si>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</si>
  <si>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</si>
  <si>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</si>
  <si>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</si>
  <si>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</si>
  <si>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</si>
  <si>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</si>
  <si>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</si>
  <si>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</si>
  <si>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</si>
  <si>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</si>
  <si>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</si>
  <si>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</si>
  <si>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</si>
  <si>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</si>
  <si>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</si>
  <si>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</si>
  <si>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</si>
  <si>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</si>
  <si>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</si>
  <si>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</si>
  <si>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</si>
  <si>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</si>
  <si>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</si>
  <si>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</si>
  <si>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</si>
  <si>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</si>
  <si>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</si>
  <si>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</si>
  <si>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</si>
  <si>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</si>
  <si>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</si>
  <si>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</si>
  <si>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</si>
  <si>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</si>
  <si>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</si>
  <si>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</si>
  <si>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</si>
  <si>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</si>
  <si>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</si>
  <si>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</si>
  <si>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</si>
  <si>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</si>
  <si>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</si>
  <si>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</si>
  <si>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</si>
  <si>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</si>
  <si>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</si>
  <si>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</si>
  <si>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</si>
  <si>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</si>
  <si>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</si>
  <si>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</si>
  <si>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</si>
  <si>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</si>
  <si>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</si>
  <si>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</si>
  <si>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</si>
  <si>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</si>
  <si>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</si>
  <si>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</si>
  <si>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</si>
  <si>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</si>
  <si>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</si>
  <si>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</si>
  <si>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</si>
  <si>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</si>
  <si>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</si>
  <si>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</si>
  <si>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</si>
  <si>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</si>
  <si>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</si>
  <si>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</si>
  <si>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</si>
  <si>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</si>
  <si>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</si>
  <si>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</si>
  <si>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</si>
  <si>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</si>
  <si>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</si>
  <si>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</si>
  <si>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</si>
  <si>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</si>
  <si>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</si>
  <si>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</si>
  <si>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</si>
  <si>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</si>
  <si>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</si>
  <si>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</si>
  <si>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</si>
  <si>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</si>
  <si>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</si>
  <si>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</si>
  <si>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</si>
  <si>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</si>
  <si>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</si>
  <si>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</si>
  <si>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</si>
  <si>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</si>
  <si>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</si>
  <si>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</si>
  <si>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</si>
  <si>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</si>
  <si>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</si>
  <si>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</si>
  <si>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</si>
  <si>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</si>
  <si>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</si>
  <si>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</si>
  <si>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</si>
  <si>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</si>
  <si>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</si>
  <si>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</si>
  <si>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</si>
  <si>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</si>
  <si>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</si>
  <si>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</si>
  <si>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</si>
  <si>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</si>
  <si>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</si>
  <si>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</si>
  <si>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</si>
  <si>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</si>
  <si>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</si>
  <si>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</si>
  <si>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</si>
  <si>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</si>
  <si>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</si>
  <si>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</si>
  <si>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</si>
  <si>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</si>
  <si>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</si>
  <si>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</si>
  <si>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</si>
  <si>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</si>
  <si>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</si>
  <si>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</si>
  <si>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</si>
  <si>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</si>
  <si>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</si>
  <si>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</si>
  <si>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</si>
  <si>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</si>
  <si>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</si>
  <si>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</si>
  <si>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</si>
  <si>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</si>
  <si>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</si>
  <si>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</si>
  <si>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</si>
  <si>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</si>
  <si>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</si>
  <si>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</si>
  <si>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</si>
  <si>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</si>
  <si>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</si>
  <si>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</si>
  <si>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</si>
  <si>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</si>
  <si>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</si>
  <si>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</si>
  <si>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</si>
  <si>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</si>
  <si>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</si>
  <si>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</si>
  <si>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</si>
  <si>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</si>
  <si>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</si>
  <si>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</si>
  <si>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</si>
  <si>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</si>
  <si>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</si>
  <si>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</si>
  <si>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</si>
  <si>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</si>
  <si>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</si>
  <si>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</si>
  <si>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</si>
  <si>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</si>
  <si>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</si>
  <si>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</si>
  <si>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</si>
  <si>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</si>
  <si>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</si>
  <si>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</si>
  <si>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</si>
  <si>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</si>
  <si>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</si>
  <si>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</si>
  <si>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</si>
  <si>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</si>
  <si>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</si>
  <si>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</si>
  <si>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</si>
  <si>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</si>
  <si>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</si>
  <si>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</si>
  <si>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</si>
  <si>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</si>
  <si>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</si>
  <si>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</si>
  <si>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</si>
  <si>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</si>
  <si>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</si>
  <si>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</si>
  <si>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</si>
  <si>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</si>
  <si>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</si>
  <si>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</si>
  <si>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</si>
  <si>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</si>
  <si>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</si>
  <si>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</si>
  <si>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</si>
  <si>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</si>
  <si>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</si>
  <si>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</si>
  <si>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</si>
  <si>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</si>
  <si>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</si>
  <si>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</si>
  <si>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</si>
  <si>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</si>
  <si>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</si>
  <si>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</si>
  <si>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</si>
  <si>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</si>
  <si>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</si>
  <si>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</si>
  <si>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</si>
  <si>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</si>
  <si>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</si>
  <si>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</si>
  <si>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</si>
  <si>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</si>
  <si>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</si>
  <si>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</si>
  <si>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</si>
  <si>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</si>
  <si>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</si>
  <si>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</si>
  <si>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</si>
  <si>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</si>
  <si>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</si>
  <si>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</si>
  <si>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</si>
  <si>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</si>
  <si>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</si>
  <si>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</si>
  <si>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</si>
  <si>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</si>
  <si>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</si>
  <si>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</si>
  <si>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</si>
  <si>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</si>
  <si>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</si>
  <si>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</si>
  <si>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</si>
  <si>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</si>
  <si>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</si>
  <si>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</si>
  <si>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</si>
  <si>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</si>
  <si>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</si>
  <si>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</si>
  <si>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</si>
  <si>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</si>
  <si>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</si>
  <si>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</si>
  <si>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</si>
  <si>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</si>
  <si>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</si>
  <si>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</si>
  <si>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</si>
  <si>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</si>
  <si>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</si>
  <si>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</si>
  <si>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</si>
  <si>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</si>
  <si>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</si>
  <si>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</si>
  <si>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</si>
  <si>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</si>
  <si>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</si>
  <si>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</si>
  <si>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</si>
  <si>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</si>
  <si>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</si>
  <si>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</si>
  <si>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</si>
  <si>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</si>
  <si>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</si>
  <si>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</si>
  <si>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</si>
  <si>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</si>
  <si>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</si>
  <si>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</si>
  <si>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</si>
  <si>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</si>
  <si>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</si>
  <si>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</si>
  <si>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</si>
  <si>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</si>
  <si>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</si>
  <si>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</si>
  <si>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</si>
  <si>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</si>
  <si>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</si>
  <si>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</si>
  <si>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</si>
  <si>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</si>
  <si>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</si>
  <si>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</si>
  <si>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</si>
  <si>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</si>
  <si>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</si>
  <si>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</si>
  <si>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</si>
  <si>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</si>
  <si>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</si>
  <si>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</si>
  <si>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</si>
  <si>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</si>
  <si>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</si>
  <si>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</si>
  <si>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</si>
  <si>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</si>
  <si>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</si>
  <si>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</si>
  <si>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</si>
  <si>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</si>
  <si>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</si>
  <si>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</si>
  <si>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</si>
  <si>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</si>
  <si>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</si>
  <si>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</si>
  <si>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</si>
  <si>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</si>
  <si>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</si>
  <si>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</si>
  <si>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</si>
  <si>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</si>
  <si>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</si>
  <si>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</si>
  <si>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</si>
  <si>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</si>
  <si>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</si>
  <si>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</si>
  <si>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</si>
  <si>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</si>
  <si>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</si>
  <si>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</si>
  <si>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</si>
  <si>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</si>
  <si>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</si>
  <si>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</si>
  <si>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</si>
  <si>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</si>
  <si>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</si>
  <si>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</si>
  <si>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</si>
  <si>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</si>
  <si>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</si>
  <si>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</si>
  <si>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</si>
  <si>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</si>
  <si>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</si>
  <si>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</si>
  <si>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</si>
  <si>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</si>
  <si>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</si>
  <si>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</si>
  <si>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</si>
  <si>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</si>
  <si>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</si>
  <si>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</si>
  <si>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</si>
  <si>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</si>
  <si>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</si>
  <si>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</si>
  <si>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</si>
  <si>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</si>
  <si>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</si>
  <si>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</si>
  <si>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</si>
  <si>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</si>
  <si>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</si>
  <si>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</si>
  <si>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</si>
  <si>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</si>
  <si>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</si>
  <si>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</si>
  <si>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</si>
  <si>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</si>
  <si>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</si>
  <si>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</si>
  <si>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</si>
  <si>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</si>
  <si>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</si>
  <si>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</si>
  <si>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</si>
  <si>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</si>
  <si>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</si>
  <si>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</si>
  <si>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</si>
  <si>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</si>
  <si>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</si>
  <si>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</si>
  <si>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</si>
  <si>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</si>
  <si>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</si>
  <si>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</si>
  <si>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</si>
  <si>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</si>
  <si>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</si>
  <si>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</si>
  <si>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</si>
  <si>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</si>
  <si>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</si>
  <si>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</si>
  <si>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</si>
  <si>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</si>
  <si>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</si>
  <si>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</si>
  <si>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</si>
  <si>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</si>
  <si>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</si>
  <si>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</si>
  <si>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</si>
  <si>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</si>
  <si>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</si>
  <si>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</si>
  <si>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</si>
  <si>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</si>
  <si>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</si>
  <si>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</si>
  <si>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</si>
  <si>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</si>
  <si>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</si>
  <si>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</si>
  <si>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</si>
  <si>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</si>
  <si>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</si>
  <si>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</si>
  <si>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</si>
  <si>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</si>
  <si>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</si>
  <si>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</si>
  <si>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</si>
  <si>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</si>
  <si>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</si>
  <si>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</si>
  <si>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</si>
  <si>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</si>
  <si>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</si>
  <si>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</si>
  <si>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</si>
  <si>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</si>
  <si>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</si>
  <si>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</si>
  <si>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</si>
  <si>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</si>
  <si>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</si>
  <si>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</si>
  <si>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</si>
  <si>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</si>
  <si>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</si>
  <si>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</si>
  <si>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</si>
  <si>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</si>
  <si>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</si>
  <si>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</si>
  <si>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</si>
  <si>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</si>
  <si>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</si>
  <si>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</si>
  <si>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</si>
  <si>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</si>
  <si>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</si>
  <si>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</si>
  <si>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</si>
  <si>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</si>
  <si>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</si>
  <si>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</si>
  <si>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</si>
  <si>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</si>
  <si>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</si>
  <si>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</si>
  <si>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</si>
  <si>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</si>
  <si>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</si>
  <si>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</si>
  <si>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</si>
  <si>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</si>
  <si>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</si>
  <si>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</si>
  <si>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</si>
  <si>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</si>
  <si>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</si>
  <si>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</si>
  <si>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</si>
  <si>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</si>
  <si>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</si>
  <si>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</si>
  <si>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</si>
  <si>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</si>
  <si>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</si>
  <si>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</si>
  <si>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</si>
  <si>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</si>
  <si>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</si>
  <si>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</si>
  <si>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</si>
  <si>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</si>
  <si>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</si>
  <si>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</si>
  <si>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</si>
  <si>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</si>
  <si>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</si>
  <si>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</si>
  <si>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</si>
  <si>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</si>
  <si>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</si>
  <si>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</si>
  <si>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</si>
  <si>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</si>
  <si>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</si>
  <si>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</si>
  <si>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</si>
  <si>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</si>
  <si>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</si>
  <si>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</si>
  <si>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</si>
  <si>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</si>
  <si>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</si>
  <si>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</si>
  <si>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</si>
  <si>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</si>
  <si>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</si>
  <si>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</si>
  <si>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</si>
  <si>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</si>
  <si>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</si>
  <si>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</si>
  <si>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</si>
  <si>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</si>
  <si>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</si>
  <si>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</si>
  <si>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</si>
  <si>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</si>
  <si>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</si>
  <si>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</si>
  <si>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</si>
  <si>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</si>
  <si>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</si>
  <si>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</si>
  <si>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</si>
  <si>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</si>
  <si>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</si>
  <si>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</si>
  <si>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</si>
  <si>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</si>
  <si>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</si>
  <si>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</si>
  <si>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</si>
  <si>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</si>
  <si>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</si>
  <si>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</si>
  <si>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</si>
  <si>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</si>
  <si>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</si>
  <si>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</si>
  <si>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</si>
  <si>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</si>
  <si>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</si>
  <si>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</si>
  <si>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</si>
  <si>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</si>
  <si>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</si>
  <si>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</si>
  <si>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</si>
  <si>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</si>
  <si>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</si>
  <si>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</si>
  <si>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</si>
  <si>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</si>
  <si>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</si>
  <si>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</si>
  <si>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</si>
  <si>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</si>
  <si>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</si>
  <si>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</si>
  <si>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</si>
  <si>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</si>
  <si>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</si>
  <si>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</si>
  <si>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</si>
  <si>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</si>
  <si>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</si>
  <si>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</si>
  <si>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</si>
  <si>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</si>
  <si>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</si>
  <si>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</si>
  <si>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</si>
  <si>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</si>
  <si>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</si>
  <si>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</si>
  <si>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</si>
  <si>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</si>
  <si>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</si>
  <si>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</si>
  <si>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</si>
  <si>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</si>
  <si>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</si>
  <si>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</si>
  <si>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</si>
  <si>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</si>
  <si>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</si>
  <si>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</si>
  <si>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</si>
  <si>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</si>
  <si>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</si>
  <si>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</si>
  <si>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</si>
  <si>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</si>
  <si>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</si>
  <si>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</si>
  <si>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</si>
  <si>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</si>
  <si>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</si>
  <si>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</si>
  <si>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</si>
  <si>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</si>
  <si>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</si>
  <si>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</si>
  <si>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</si>
  <si>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</si>
  <si>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</si>
  <si>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</si>
  <si>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</si>
  <si>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</si>
  <si>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</si>
  <si>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</si>
  <si>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</si>
  <si>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</si>
  <si>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</si>
  <si>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</si>
  <si>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</si>
  <si>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</si>
  <si>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</si>
  <si>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</si>
  <si>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</si>
  <si>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</si>
  <si>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</si>
  <si>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</si>
  <si>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</si>
  <si>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</si>
  <si>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</si>
  <si>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</si>
  <si>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</si>
  <si>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</si>
  <si>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</si>
  <si>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</si>
  <si>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</si>
  <si>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</si>
  <si>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</si>
  <si>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</si>
  <si>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</si>
  <si>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</si>
  <si>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</si>
  <si>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</si>
  <si>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</si>
  <si>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</si>
  <si>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</si>
  <si>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</si>
  <si>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</si>
  <si>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</si>
  <si>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</si>
  <si>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</si>
  <si>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</si>
  <si>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</si>
  <si>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</si>
  <si>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</si>
  <si>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</si>
  <si>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</si>
  <si>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</si>
  <si>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</si>
  <si>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</si>
  <si>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</si>
  <si>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</si>
  <si>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</si>
  <si>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</si>
  <si>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</si>
  <si>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</si>
  <si>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</si>
  <si>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</si>
  <si>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</si>
  <si>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</si>
  <si>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</si>
  <si>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</si>
  <si>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</si>
  <si>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</si>
  <si>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</si>
  <si>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</si>
  <si>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</si>
  <si>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</si>
  <si>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</si>
  <si>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</si>
  <si>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</si>
  <si>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</si>
  <si>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</si>
  <si>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</si>
  <si>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</si>
  <si>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</si>
  <si>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</si>
  <si>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</si>
  <si>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</si>
  <si>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</si>
  <si>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</si>
  <si>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</si>
  <si>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</si>
  <si>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</si>
  <si>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</si>
  <si>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</si>
  <si>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</si>
  <si>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</si>
  <si>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</si>
  <si>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</si>
  <si>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</si>
  <si>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</si>
  <si>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</si>
  <si>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</si>
  <si>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</si>
  <si>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</si>
  <si>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</si>
  <si>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</si>
  <si>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</si>
  <si>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</si>
  <si>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</si>
  <si>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</si>
  <si>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</si>
  <si>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</si>
  <si>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</si>
  <si>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</si>
  <si>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</si>
  <si>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</si>
  <si>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</si>
  <si>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</si>
  <si>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</si>
  <si>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</si>
  <si>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</si>
  <si>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</si>
  <si>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</si>
  <si>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</si>
  <si>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</si>
  <si>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</si>
  <si>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</si>
  <si>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</si>
  <si>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</si>
  <si>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</si>
  <si>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</si>
  <si>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</si>
  <si>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</si>
  <si>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</si>
  <si>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</si>
  <si>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</si>
  <si>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</si>
  <si>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</si>
  <si>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</si>
  <si>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</si>
  <si>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</si>
  <si>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</si>
  <si>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</si>
  <si>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</si>
  <si>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</si>
  <si>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</si>
  <si>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</si>
  <si>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</si>
  <si>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</si>
  <si>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</si>
  <si>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</si>
  <si>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</si>
  <si>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</si>
  <si>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</si>
  <si>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</si>
  <si>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</si>
  <si>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</si>
  <si>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</si>
  <si>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</si>
  <si>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</si>
  <si>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</si>
  <si>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</si>
  <si>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</si>
  <si>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</si>
  <si>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</si>
  <si>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</si>
  <si>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</si>
  <si>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</si>
  <si>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</si>
  <si>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</si>
  <si>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</si>
  <si>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</si>
  <si>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</si>
  <si>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</si>
  <si>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</si>
  <si>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</si>
  <si>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</si>
  <si>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</si>
  <si>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</si>
  <si>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</si>
  <si>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</si>
  <si>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</si>
  <si>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</si>
  <si>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</si>
  <si>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</si>
  <si>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</si>
  <si>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</si>
  <si>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</si>
  <si>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</si>
  <si>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</si>
  <si>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</si>
  <si>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</si>
  <si>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</si>
  <si>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</si>
  <si>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</si>
  <si>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</si>
  <si>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</si>
  <si>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</si>
  <si>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</si>
  <si>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</si>
  <si>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</si>
  <si>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</si>
  <si>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</si>
  <si>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</si>
  <si>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</si>
  <si>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</si>
  <si>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</si>
  <si>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</si>
  <si>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</si>
  <si>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</si>
  <si>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</si>
  <si>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</si>
  <si>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</si>
  <si>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</si>
  <si>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</si>
  <si>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</si>
  <si>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</si>
  <si>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</si>
  <si>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</si>
  <si>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</si>
  <si>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</si>
  <si>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</si>
  <si>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</si>
  <si>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</si>
  <si>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</si>
  <si>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</si>
  <si>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</si>
  <si>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</si>
  <si>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</si>
  <si>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</si>
  <si>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</si>
  <si>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</si>
  <si>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</si>
  <si>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</si>
  <si>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</si>
  <si>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</si>
  <si>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</si>
  <si>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</si>
  <si>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</si>
  <si>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</si>
  <si>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</si>
  <si>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</si>
  <si>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</si>
  <si>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</si>
  <si>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</si>
  <si>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</si>
  <si>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</si>
  <si>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</si>
  <si>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</si>
  <si>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</si>
  <si>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</si>
  <si>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</si>
  <si>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</si>
  <si>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</si>
  <si>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</si>
  <si>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</si>
  <si>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</si>
  <si>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</si>
  <si>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</si>
  <si>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</si>
  <si>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</si>
  <si>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</si>
  <si>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</si>
  <si>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</si>
  <si>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</si>
  <si>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</si>
  <si>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</si>
  <si>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</si>
  <si>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</si>
  <si>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</si>
  <si>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</si>
  <si>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</si>
  <si>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</si>
  <si>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</si>
  <si>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</si>
  <si>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</si>
  <si>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</si>
  <si>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</si>
  <si>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</si>
  <si>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</si>
  <si>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</si>
  <si>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</si>
  <si>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</si>
  <si>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</si>
  <si>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</si>
  <si>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</si>
  <si>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</si>
  <si>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</si>
  <si>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</si>
  <si>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</si>
  <si>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</si>
  <si>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</si>
  <si>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</si>
  <si>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</si>
  <si>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</si>
  <si>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</si>
  <si>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</si>
  <si>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</si>
  <si>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</si>
  <si>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</si>
  <si>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</si>
  <si>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</si>
  <si>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</si>
  <si>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</si>
  <si>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</si>
  <si>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</si>
  <si>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</si>
  <si>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</si>
  <si>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</si>
  <si>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</si>
  <si>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</si>
  <si>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</si>
  <si>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</si>
  <si>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</si>
  <si>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</si>
  <si>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</si>
  <si>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</si>
  <si>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</si>
  <si>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</si>
  <si>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</si>
  <si>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</si>
  <si>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</si>
  <si>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</si>
  <si>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</si>
  <si>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</si>
  <si>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</si>
  <si>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</si>
  <si>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</si>
  <si>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</si>
  <si>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</si>
  <si>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</si>
  <si>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</si>
  <si>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</si>
  <si>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</si>
  <si>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</si>
  <si>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</si>
  <si>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</si>
  <si>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</si>
  <si>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</si>
  <si>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</si>
  <si>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</si>
  <si>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</si>
  <si>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</si>
  <si>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</si>
  <si>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</si>
  <si>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</si>
  <si>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</si>
  <si>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</si>
  <si>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</si>
  <si>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</si>
  <si>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</si>
  <si>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</si>
  <si>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</si>
  <si>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</si>
  <si>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</si>
  <si>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</si>
  <si>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</si>
  <si>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</si>
  <si>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</si>
  <si>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</si>
  <si>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</si>
  <si>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</si>
  <si>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</si>
  <si>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</si>
  <si>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</si>
  <si>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</si>
  <si>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</si>
  <si>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</si>
  <si>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</si>
  <si>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</si>
  <si>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</si>
  <si>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</si>
  <si>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</si>
  <si>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</si>
  <si>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</si>
  <si>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</si>
  <si>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</si>
  <si>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</si>
  <si>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</si>
  <si>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</si>
  <si>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</si>
  <si>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</si>
  <si>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</si>
  <si>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</si>
  <si>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</si>
  <si>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</si>
  <si>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</si>
  <si>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</si>
  <si>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</si>
  <si>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</si>
  <si>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</si>
  <si>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</si>
  <si>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</si>
  <si>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</si>
  <si>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</si>
  <si>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</si>
  <si>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</si>
  <si>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</si>
  <si>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</si>
  <si>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</si>
  <si>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</si>
  <si>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</si>
  <si>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</si>
  <si>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</si>
  <si>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</si>
  <si>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</si>
  <si>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</si>
  <si>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</si>
  <si>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</si>
  <si>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</si>
  <si>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</si>
  <si>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</si>
  <si>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</si>
  <si>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</si>
  <si>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</si>
  <si>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</si>
  <si>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</si>
  <si>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</si>
  <si>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</si>
  <si>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</si>
  <si>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</si>
  <si>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</si>
  <si>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</si>
  <si>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</si>
  <si>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</si>
  <si>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</si>
  <si>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</si>
  <si>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</si>
  <si>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</si>
  <si>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</si>
  <si>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</si>
  <si>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</si>
  <si>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</si>
  <si>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</si>
  <si>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</si>
  <si>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</si>
  <si>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</si>
  <si>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</si>
  <si>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</si>
  <si>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</si>
  <si>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</si>
  <si>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</si>
  <si>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</si>
  <si>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</si>
  <si>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</si>
  <si>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</si>
  <si>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</si>
  <si>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</si>
  <si>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</si>
  <si>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</si>
  <si>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</si>
  <si>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</si>
  <si>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</si>
  <si>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</si>
  <si>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</si>
  <si>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</si>
  <si>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</si>
  <si>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</si>
  <si>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</si>
  <si>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</si>
  <si>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</si>
  <si>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</si>
  <si>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</si>
  <si>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</si>
  <si>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</si>
  <si>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</si>
  <si>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</si>
  <si>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</si>
  <si>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</si>
  <si>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</si>
  <si>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</si>
  <si>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</si>
  <si>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</si>
  <si>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</si>
  <si>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</si>
  <si>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</si>
  <si>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</si>
  <si>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</si>
  <si>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</si>
  <si>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</si>
  <si>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</si>
  <si>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</si>
  <si>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</si>
  <si>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</si>
  <si>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</si>
  <si>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</si>
  <si>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</si>
  <si>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</si>
  <si>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</si>
  <si>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</si>
  <si>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</si>
  <si>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</si>
  <si>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</si>
  <si>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</si>
  <si>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</si>
  <si>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</si>
  <si>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</si>
  <si>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</si>
  <si>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</si>
  <si>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</si>
  <si>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</si>
  <si>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</si>
  <si>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</si>
  <si>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</si>
  <si>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</si>
  <si>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</si>
  <si>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</si>
  <si>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</si>
  <si>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</si>
  <si>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</si>
  <si>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</si>
  <si>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</si>
  <si>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</si>
  <si>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</si>
  <si>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</si>
  <si>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</si>
  <si>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</si>
  <si>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</si>
  <si>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</si>
  <si>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</si>
  <si>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</si>
  <si>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</si>
  <si>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</si>
  <si>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</si>
  <si>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</si>
  <si>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</si>
  <si>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</si>
  <si>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</si>
  <si>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</si>
  <si>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</si>
  <si>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</si>
  <si>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</si>
  <si>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</si>
  <si>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</si>
  <si>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</si>
  <si>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</si>
  <si>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</si>
  <si>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</si>
  <si>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</si>
  <si>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</si>
  <si>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</si>
  <si>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</si>
  <si>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</si>
  <si>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</si>
  <si>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</si>
  <si>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</si>
  <si>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</si>
  <si>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</si>
  <si>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</si>
  <si>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</si>
  <si>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</si>
  <si>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</si>
  <si>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</si>
  <si>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</si>
  <si>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</si>
  <si>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</si>
  <si>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</si>
  <si>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</si>
  <si>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</si>
  <si>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</si>
  <si>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</si>
  <si>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</si>
  <si>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</si>
  <si>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</si>
  <si>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</si>
  <si>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</si>
  <si>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</si>
  <si>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</si>
  <si>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</si>
  <si>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</si>
  <si>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</si>
  <si>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</si>
  <si>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</si>
  <si>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</si>
  <si>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</si>
  <si>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</si>
  <si>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</si>
  <si>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</si>
  <si>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</si>
  <si>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</si>
  <si>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</si>
  <si>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</si>
  <si>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</si>
  <si>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</si>
  <si>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</si>
  <si>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</si>
  <si>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</si>
  <si>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</si>
  <si>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</si>
  <si>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</si>
  <si>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</si>
  <si>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</si>
  <si>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</si>
  <si>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</si>
  <si>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</si>
  <si>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</si>
  <si>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</si>
  <si>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</si>
  <si>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</si>
  <si>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</si>
  <si>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</si>
  <si>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</si>
  <si>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</si>
  <si>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</si>
  <si>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</si>
  <si>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</si>
  <si>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</si>
  <si>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</si>
  <si>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</si>
  <si>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</si>
  <si>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</si>
  <si>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</si>
  <si>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</si>
  <si>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</si>
  <si>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</si>
  <si>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</si>
  <si>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</si>
  <si>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</si>
  <si>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</si>
  <si>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</si>
  <si>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</si>
  <si>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</si>
  <si>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</si>
  <si>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</si>
  <si>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</si>
  <si>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</si>
  <si>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</si>
  <si>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</si>
  <si>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</si>
  <si>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</si>
  <si>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</si>
  <si>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</si>
  <si>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</si>
  <si>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</si>
  <si>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</si>
  <si>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</si>
  <si>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</si>
  <si>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</si>
  <si>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</si>
  <si>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</si>
  <si>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</si>
  <si>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</si>
  <si>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</si>
  <si>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</si>
  <si>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</si>
  <si>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</si>
  <si>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</si>
  <si>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</si>
  <si>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</si>
  <si>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</si>
  <si>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</si>
  <si>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</si>
  <si>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</si>
  <si>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</si>
  <si>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</si>
  <si>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</si>
  <si>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</si>
  <si>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</si>
  <si>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</si>
  <si>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</si>
  <si>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</si>
  <si>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</si>
  <si>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</si>
  <si>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</si>
  <si>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</si>
  <si>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</si>
  <si>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</si>
  <si>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</si>
  <si>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</si>
  <si>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</si>
  <si>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</si>
  <si>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</si>
  <si>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</si>
  <si>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</si>
  <si>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</si>
  <si>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</si>
  <si>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</si>
  <si>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</si>
  <si>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</si>
  <si>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</si>
  <si>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</si>
  <si>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</si>
  <si>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</si>
  <si>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</si>
  <si>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</si>
  <si>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</si>
  <si>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</si>
  <si>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</si>
  <si>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</si>
  <si>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</si>
  <si>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</si>
  <si>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</si>
  <si>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</si>
  <si>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</si>
  <si>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</si>
  <si>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</si>
  <si>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</si>
  <si>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</si>
  <si>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</si>
  <si>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</si>
  <si>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</si>
  <si>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</si>
  <si>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</si>
  <si>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</si>
  <si>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</si>
  <si>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</si>
  <si>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</si>
  <si>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</si>
  <si>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</si>
  <si>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</si>
  <si>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</si>
  <si>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</si>
  <si>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</si>
  <si>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</si>
  <si>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</si>
  <si>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</si>
  <si>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</si>
  <si>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</si>
  <si>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</si>
  <si>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</si>
  <si>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</si>
  <si>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</si>
  <si>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</si>
  <si>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</si>
  <si>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</si>
  <si>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</si>
  <si>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</si>
  <si>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</si>
  <si>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</si>
  <si>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</si>
  <si>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</si>
  <si>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</si>
  <si>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</si>
  <si>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</si>
  <si>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</si>
  <si>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</si>
  <si>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</si>
  <si>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</si>
  <si>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</si>
  <si>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</si>
  <si>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</si>
  <si>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</si>
  <si>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</si>
  <si>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</si>
  <si>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</si>
  <si>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</si>
  <si>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</si>
  <si>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</si>
  <si>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</si>
  <si>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</si>
  <si>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</si>
  <si>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</si>
  <si>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</si>
  <si>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</si>
  <si>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</si>
  <si>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</si>
  <si>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</si>
  <si>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</si>
  <si>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</si>
  <si>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</si>
  <si>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</si>
  <si>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</si>
  <si>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</si>
  <si>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</si>
  <si>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</si>
  <si>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</si>
  <si>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</si>
  <si>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</si>
  <si>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</si>
  <si>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</si>
  <si>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</si>
  <si>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</si>
  <si>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</si>
  <si>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</si>
  <si>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</si>
  <si>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</si>
  <si>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</si>
  <si>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</si>
  <si>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</si>
  <si>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</si>
  <si>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</si>
  <si>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</si>
  <si>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</si>
  <si>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</si>
  <si>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</si>
  <si>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</si>
  <si>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</si>
  <si>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</si>
  <si>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</si>
  <si>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</si>
  <si>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</si>
  <si>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</si>
  <si>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</si>
  <si>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</si>
  <si>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</si>
  <si>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</si>
  <si>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</si>
  <si>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</si>
  <si>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</si>
  <si>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</si>
  <si>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</si>
  <si>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</si>
  <si>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</si>
  <si>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</si>
  <si>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</si>
  <si>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</si>
  <si>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</si>
  <si>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</si>
  <si>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</si>
  <si>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</si>
  <si>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</si>
  <si>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</si>
  <si>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</si>
  <si>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</si>
  <si>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</si>
  <si>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</si>
  <si>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</si>
  <si>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</si>
  <si>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</si>
  <si>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</si>
  <si>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</si>
  <si>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</si>
  <si>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</si>
  <si>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</si>
  <si>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</si>
  <si>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</si>
  <si>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</si>
  <si>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</si>
  <si>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</si>
  <si>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</si>
  <si>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</si>
  <si>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</si>
  <si>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</si>
  <si>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</si>
  <si>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</si>
  <si>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</si>
  <si>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</si>
  <si>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</si>
  <si>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</si>
  <si>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</si>
  <si>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</si>
  <si>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</si>
  <si>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</si>
  <si>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</si>
  <si>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</si>
  <si>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</si>
  <si>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</si>
  <si>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</si>
  <si>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</si>
  <si>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</si>
  <si>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</si>
  <si>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</si>
  <si>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</si>
  <si>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</si>
  <si>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</si>
  <si>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</si>
  <si>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</si>
  <si>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</si>
  <si>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</si>
  <si>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</si>
  <si>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</si>
  <si>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</si>
  <si>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</si>
  <si>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</si>
  <si>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</si>
  <si>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</si>
  <si>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</si>
  <si>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</si>
  <si>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</si>
  <si>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</si>
  <si>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</si>
  <si>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</si>
  <si>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</si>
  <si>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</si>
  <si>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</si>
  <si>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</si>
  <si>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</si>
  <si>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</si>
  <si>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</si>
  <si>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</si>
  <si>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</si>
  <si>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</si>
  <si>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</si>
  <si>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</si>
  <si>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</si>
  <si>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</si>
  <si>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</si>
  <si>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</si>
  <si>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</si>
  <si>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</si>
  <si>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</si>
  <si>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</si>
  <si>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</si>
  <si>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</si>
  <si>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</si>
  <si>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</si>
  <si>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</si>
  <si>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</si>
  <si>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</si>
  <si>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</si>
  <si>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</si>
  <si>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</si>
  <si>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</si>
  <si>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</si>
  <si>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</si>
  <si>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</si>
  <si>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</si>
  <si>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</si>
  <si>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</si>
  <si>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</si>
  <si>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</si>
  <si>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</si>
  <si>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</si>
  <si>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</si>
  <si>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</si>
  <si>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</si>
  <si>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</si>
  <si>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</si>
  <si>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</si>
  <si>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</si>
  <si>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</si>
  <si>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</si>
  <si>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</si>
  <si>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</si>
  <si>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</si>
  <si>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</si>
  <si>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</si>
  <si>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</si>
  <si>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</si>
  <si>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</si>
  <si>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</si>
  <si>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</si>
  <si>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</si>
  <si>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</si>
  <si>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</si>
  <si>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</si>
  <si>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</si>
  <si>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</si>
  <si>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</si>
  <si>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</si>
  <si>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</si>
  <si>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</si>
  <si>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</si>
  <si>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</si>
  <si>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</si>
  <si>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</si>
  <si>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</si>
  <si>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</si>
  <si>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</si>
  <si>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</si>
  <si>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</si>
  <si>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</si>
  <si>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</si>
  <si>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</si>
  <si>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</si>
  <si>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</si>
  <si>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</si>
  <si>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</si>
  <si>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</si>
  <si>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</si>
  <si>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</si>
  <si>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</si>
  <si>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</si>
  <si>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</si>
  <si>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</si>
  <si>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</si>
  <si>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</si>
  <si>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</si>
  <si>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</si>
  <si>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</si>
  <si>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</si>
  <si>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</si>
  <si>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</si>
  <si>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</si>
  <si>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</si>
  <si>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</si>
  <si>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</si>
  <si>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</si>
  <si>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</si>
  <si>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</si>
  <si>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</si>
  <si>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</si>
  <si>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</si>
  <si>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</si>
  <si>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</si>
  <si>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</si>
  <si>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</si>
  <si>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</si>
  <si>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</si>
  <si>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</si>
  <si>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</si>
  <si>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</si>
  <si>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</si>
  <si>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</si>
  <si>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</si>
  <si>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</si>
  <si>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</si>
  <si>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</si>
  <si>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</si>
  <si>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</si>
  <si>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</si>
  <si>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</si>
  <si>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</si>
  <si>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</si>
  <si>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</si>
  <si>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</si>
  <si>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</si>
  <si>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</si>
  <si>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</si>
  <si>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</si>
  <si>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</si>
  <si>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</si>
  <si>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</si>
  <si>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</si>
  <si>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</si>
  <si>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</si>
  <si>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</si>
  <si>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</si>
  <si>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</si>
  <si>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</si>
  <si>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</si>
  <si>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</si>
  <si>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</si>
  <si>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</si>
  <si>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</si>
  <si>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</si>
  <si>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</si>
  <si>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</si>
  <si>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</si>
  <si>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</si>
  <si>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</si>
  <si>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</si>
  <si>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</si>
  <si>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</si>
  <si>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</si>
  <si>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</si>
  <si>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</si>
  <si>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</si>
  <si>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</si>
  <si>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</si>
  <si>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</si>
  <si>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</si>
  <si>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</si>
  <si>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</si>
  <si>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</si>
  <si>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</si>
  <si>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</si>
  <si>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</si>
  <si>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</si>
  <si>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</si>
  <si>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</si>
  <si>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</si>
  <si>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</si>
  <si>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</si>
  <si>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</si>
  <si>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</si>
  <si>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</si>
  <si>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</si>
  <si>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</si>
  <si>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</si>
  <si>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</si>
  <si>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</si>
  <si>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</si>
  <si>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</si>
  <si>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</si>
  <si>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</si>
  <si>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</si>
  <si>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</si>
  <si>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</si>
  <si>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</si>
  <si>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</si>
  <si>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</si>
  <si>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</si>
  <si>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</si>
  <si>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</si>
  <si>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</si>
  <si>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</si>
  <si>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</si>
  <si>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</si>
  <si>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</si>
  <si>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</si>
  <si>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</si>
  <si>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</si>
  <si>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</si>
  <si>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</si>
  <si>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</si>
  <si>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</si>
  <si>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</si>
  <si>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</si>
  <si>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</si>
  <si>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</si>
  <si>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</si>
  <si>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</si>
  <si>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</si>
  <si>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</si>
  <si>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</si>
  <si>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</si>
  <si>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</si>
  <si>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</si>
  <si>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</si>
  <si>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</si>
  <si>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</si>
  <si>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</si>
  <si>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</si>
  <si>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</si>
  <si>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</si>
  <si>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</si>
  <si>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</si>
  <si>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</si>
  <si>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</si>
  <si>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</si>
  <si>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</si>
  <si>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</si>
  <si>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</si>
  <si>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</si>
  <si>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</si>
  <si>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</si>
  <si>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</si>
  <si>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</si>
  <si>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</si>
  <si>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</si>
  <si>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</si>
  <si>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</si>
  <si>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</si>
  <si>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</si>
  <si>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</si>
  <si>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</si>
  <si>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</si>
  <si>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</si>
  <si>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</si>
  <si>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</si>
  <si>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</si>
  <si>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</si>
  <si>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</si>
  <si>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</si>
  <si>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</si>
  <si>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</si>
  <si>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</si>
  <si>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</si>
  <si>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</si>
  <si>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</si>
  <si>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</si>
  <si>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</si>
  <si>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</si>
  <si>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</si>
  <si>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</si>
  <si>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</si>
  <si>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</si>
  <si>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</si>
  <si>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</si>
  <si>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</si>
  <si>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</si>
  <si>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</si>
  <si>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</si>
  <si>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</si>
  <si>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</si>
  <si>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</si>
  <si>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</si>
  <si>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</si>
  <si>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</si>
  <si>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</si>
  <si>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</si>
  <si>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</si>
  <si>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</si>
  <si>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</si>
  <si>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</si>
  <si>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</si>
  <si>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</si>
  <si>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</si>
  <si>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</si>
  <si>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</si>
  <si>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</si>
  <si>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</si>
  <si>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</si>
  <si>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</si>
  <si>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</si>
  <si>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</si>
  <si>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</si>
  <si>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</si>
  <si>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</si>
  <si>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</si>
  <si>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</si>
  <si>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</si>
  <si>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</si>
  <si>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</si>
  <si>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</si>
  <si>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</si>
  <si>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</si>
  <si>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</si>
  <si>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</si>
  <si>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</si>
  <si>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</si>
  <si>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</si>
  <si>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</si>
  <si>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</si>
  <si>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</si>
  <si>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</si>
  <si>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</si>
  <si>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</si>
  <si>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</si>
  <si>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</si>
  <si>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</si>
  <si>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</si>
  <si>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</si>
  <si>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</si>
  <si>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</si>
  <si>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</si>
  <si>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</si>
  <si>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</si>
  <si>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</si>
  <si>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</si>
  <si>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</si>
  <si>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</si>
  <si>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</si>
  <si>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</si>
  <si>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</si>
  <si>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</si>
  <si>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</si>
  <si>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</si>
  <si>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</si>
  <si>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</si>
  <si>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</si>
  <si>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</si>
  <si>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</si>
  <si>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</si>
  <si>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</si>
  <si>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</si>
  <si>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</si>
  <si>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</si>
  <si>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</si>
  <si>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</si>
  <si>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</si>
  <si>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</si>
  <si>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</si>
  <si>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</si>
  <si>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</si>
  <si>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</si>
  <si>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</si>
  <si>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</si>
  <si>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</si>
  <si>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</si>
  <si>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</si>
  <si>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</si>
  <si>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</si>
  <si>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</si>
  <si>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</si>
  <si>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</si>
  <si>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</si>
  <si>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</si>
  <si>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</si>
  <si>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</si>
  <si>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</si>
  <si>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</si>
  <si>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</si>
  <si>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</si>
  <si>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</si>
  <si>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</si>
  <si>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</si>
  <si>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</si>
  <si>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</si>
  <si>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</si>
  <si>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</si>
  <si>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</si>
  <si>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</si>
  <si>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</si>
  <si>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</si>
  <si>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</si>
  <si>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</si>
  <si>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</si>
  <si>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</si>
  <si>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</si>
  <si>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</si>
  <si>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</si>
  <si>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</si>
  <si>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</si>
  <si>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</si>
  <si>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</si>
  <si>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</si>
  <si>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</si>
  <si>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</si>
  <si>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</si>
  <si>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</si>
  <si>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</si>
  <si>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</si>
  <si>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</si>
  <si>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</si>
  <si>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</si>
  <si>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</si>
  <si>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</si>
  <si>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</si>
  <si>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</si>
  <si>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</si>
  <si>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</si>
  <si>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</si>
  <si>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</si>
  <si>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</si>
  <si>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</si>
  <si>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</si>
  <si>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</si>
  <si>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</si>
  <si>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</si>
  <si>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</si>
  <si>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</si>
  <si>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</si>
  <si>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</si>
  <si>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</si>
  <si>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</si>
  <si>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</si>
  <si>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</si>
  <si>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</si>
  <si>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</si>
  <si>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</si>
  <si>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</si>
  <si>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</si>
  <si>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</si>
  <si>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</si>
  <si>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</si>
  <si>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</si>
  <si>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</si>
  <si>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</si>
  <si>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</si>
  <si>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</si>
  <si>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</si>
  <si>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</si>
  <si>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</si>
  <si>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</si>
  <si>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</si>
  <si>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</si>
  <si>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</si>
  <si>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</si>
  <si>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</si>
  <si>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</si>
  <si>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</si>
  <si>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</si>
  <si>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</si>
  <si>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</si>
  <si>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</si>
  <si>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</si>
  <si>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</si>
  <si>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</si>
  <si>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</si>
  <si>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</si>
  <si>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</si>
  <si>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</si>
  <si>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</si>
  <si>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</si>
  <si>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</si>
  <si>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</si>
  <si>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</si>
  <si>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</si>
  <si>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</si>
  <si>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</si>
  <si>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</si>
  <si>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</si>
  <si>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</si>
  <si>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</si>
  <si>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</si>
  <si>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</si>
  <si>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</si>
  <si>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</si>
  <si>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</si>
  <si>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</si>
  <si>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</si>
  <si>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</si>
  <si>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</si>
  <si>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</si>
  <si>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</si>
  <si>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</si>
  <si>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</si>
  <si>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</si>
  <si>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</si>
  <si>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</si>
  <si>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</si>
  <si>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</si>
  <si>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</si>
  <si>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</si>
  <si>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</si>
  <si>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</si>
  <si>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</si>
  <si>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</si>
  <si>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</si>
  <si>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</si>
  <si>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</si>
  <si>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</si>
  <si>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</si>
  <si>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</si>
  <si>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</si>
  <si>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</si>
  <si>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</si>
  <si>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</si>
  <si>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</si>
  <si>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</si>
  <si>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</si>
  <si>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</si>
  <si>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</si>
  <si>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</si>
  <si>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</si>
  <si>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</si>
  <si>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</si>
  <si>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</si>
  <si>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</si>
  <si>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</si>
  <si>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</si>
  <si>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</si>
  <si>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</si>
  <si>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</si>
  <si>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</si>
  <si>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</si>
  <si>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</si>
  <si>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</si>
  <si>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</si>
  <si>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</si>
  <si>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</si>
  <si>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</si>
  <si>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</si>
  <si>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</si>
  <si>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</si>
  <si>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</si>
  <si>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</si>
  <si>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</si>
  <si>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</si>
  <si>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</si>
  <si>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</si>
  <si>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</si>
  <si>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</si>
  <si>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</si>
  <si>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</si>
  <si>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</si>
  <si>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</si>
  <si>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</si>
  <si>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</si>
  <si>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</si>
  <si>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</si>
  <si>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</si>
  <si>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</si>
  <si>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</si>
  <si>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</si>
  <si>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</si>
  <si>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</si>
  <si>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</si>
  <si>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</si>
  <si>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</si>
  <si>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</si>
  <si>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</si>
  <si>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</si>
  <si>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</si>
  <si>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</si>
  <si>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</si>
  <si>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</si>
  <si>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</si>
  <si>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</si>
  <si>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</si>
  <si>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</si>
  <si>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</si>
  <si>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</si>
  <si>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</si>
  <si>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</si>
  <si>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</si>
  <si>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</si>
  <si>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</si>
  <si>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</si>
  <si>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</si>
  <si>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</si>
  <si>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</si>
  <si>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</si>
  <si>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</si>
  <si>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</si>
  <si>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</si>
  <si>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</si>
  <si>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</si>
  <si>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</si>
  <si>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</si>
  <si>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</si>
  <si>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</si>
  <si>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</si>
  <si>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</si>
  <si>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</si>
  <si>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</si>
  <si>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</si>
  <si>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</si>
  <si>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</si>
  <si>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</si>
  <si>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</si>
  <si>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</si>
  <si>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</si>
  <si>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</si>
  <si>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</si>
  <si>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</si>
  <si>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</si>
  <si>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</si>
  <si>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</si>
  <si>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</si>
  <si>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</si>
  <si>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</si>
  <si>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</si>
  <si>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</si>
  <si>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</si>
  <si>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</si>
  <si>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</si>
  <si>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</si>
  <si>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</si>
  <si>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</si>
  <si>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</si>
  <si>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</si>
  <si>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</si>
  <si>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</si>
  <si>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</si>
  <si>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</si>
  <si>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</si>
  <si>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</si>
  <si>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</si>
  <si>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</si>
  <si>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</si>
  <si>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</si>
  <si>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</si>
  <si>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</si>
  <si>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</si>
  <si>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</si>
  <si>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</si>
  <si>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</si>
  <si>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</si>
  <si>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</si>
  <si>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</si>
  <si>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</si>
  <si>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</si>
  <si>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</si>
  <si>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</si>
  <si>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</si>
  <si>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</si>
  <si>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</si>
  <si>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</si>
  <si>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</si>
  <si>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</si>
  <si>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</si>
  <si>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</si>
  <si>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</si>
  <si>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</si>
  <si>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</si>
  <si>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</si>
  <si>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</si>
  <si>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</si>
  <si>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</si>
  <si>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</si>
  <si>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</si>
  <si>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</si>
  <si>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</si>
  <si>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</si>
  <si>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</si>
  <si>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</si>
  <si>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</si>
  <si>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</si>
  <si>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</si>
  <si>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</si>
  <si>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</si>
  <si>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</si>
  <si>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</si>
  <si>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</si>
  <si>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</si>
  <si>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</si>
  <si>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</si>
  <si>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</si>
  <si>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</si>
  <si>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</si>
  <si>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</si>
  <si>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</si>
  <si>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</si>
  <si>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</si>
  <si>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</si>
  <si>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</si>
  <si>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</si>
  <si>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</si>
  <si>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</si>
  <si>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</si>
  <si>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</si>
  <si>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</si>
  <si>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</si>
  <si>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</si>
  <si>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</si>
  <si>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</si>
  <si>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</si>
  <si>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</si>
  <si>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</si>
  <si>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</si>
  <si>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</si>
  <si>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</si>
  <si>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</si>
  <si>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</si>
  <si>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</si>
  <si>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</si>
  <si>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</si>
  <si>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</si>
  <si>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</si>
  <si>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</si>
  <si>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</si>
  <si>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</si>
  <si>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</si>
  <si>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</si>
  <si>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</si>
  <si>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</si>
  <si>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</si>
  <si>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</si>
  <si>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</si>
  <si>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</si>
  <si>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</si>
  <si>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</si>
  <si>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</si>
  <si>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</si>
  <si>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</si>
  <si>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</si>
  <si>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</si>
  <si>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</si>
  <si>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</si>
  <si>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</si>
  <si>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</si>
  <si>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</si>
  <si>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</si>
  <si>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</si>
  <si>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</si>
  <si>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</si>
  <si>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</si>
  <si>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</si>
  <si>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</si>
  <si>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</si>
  <si>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</si>
  <si>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</si>
  <si>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</si>
  <si>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</si>
  <si>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</si>
  <si>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</si>
  <si>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</si>
  <si>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</si>
  <si>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</si>
  <si>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</si>
  <si>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</si>
  <si>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</si>
  <si>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</si>
  <si>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</si>
  <si>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</si>
  <si>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</si>
  <si>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</si>
  <si>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</si>
  <si>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</si>
  <si>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</si>
  <si>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</si>
  <si>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</si>
  <si>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</si>
  <si>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</si>
  <si>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</si>
  <si>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</si>
  <si>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</si>
  <si>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</si>
  <si>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</si>
  <si>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</si>
  <si>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</si>
  <si>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</si>
  <si>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</si>
  <si>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</si>
  <si>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</si>
  <si>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</si>
  <si>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</si>
  <si>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</si>
  <si>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</si>
  <si>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</si>
  <si>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</si>
  <si>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</si>
  <si>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</si>
  <si>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</si>
  <si>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</si>
  <si>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</si>
  <si>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</si>
  <si>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</si>
  <si>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</si>
  <si>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</si>
  <si>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</si>
  <si>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</si>
  <si>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</si>
  <si>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</si>
  <si>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</si>
  <si>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</si>
  <si>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</si>
  <si>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</si>
  <si>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</si>
  <si>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</si>
  <si>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</si>
  <si>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</si>
  <si>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</si>
  <si>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</si>
  <si>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</si>
  <si>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</si>
  <si>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</si>
  <si>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</si>
  <si>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</si>
  <si>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</si>
  <si>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</si>
  <si>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</si>
  <si>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</si>
  <si>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</si>
  <si>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</si>
  <si>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</si>
  <si>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</si>
  <si>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</si>
  <si>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</si>
  <si>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</si>
  <si>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</si>
  <si>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</si>
  <si>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</si>
  <si>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</si>
  <si>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</si>
  <si>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</si>
  <si>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</si>
  <si>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</si>
  <si>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</si>
  <si>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</si>
  <si>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</si>
  <si>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</si>
  <si>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</si>
  <si>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</si>
  <si>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</si>
  <si>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</si>
  <si>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</si>
  <si>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</si>
  <si>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</si>
  <si>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</si>
  <si>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</si>
  <si>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</si>
  <si>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</si>
  <si>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</si>
  <si>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</si>
  <si>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</si>
  <si>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</si>
  <si>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</si>
  <si>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</si>
  <si>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</si>
  <si>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</si>
  <si>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</si>
  <si>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</si>
  <si>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</si>
  <si>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</si>
  <si>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</si>
  <si>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</si>
  <si>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</si>
  <si>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</si>
  <si>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</si>
  <si>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</si>
  <si>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</si>
  <si>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</si>
  <si>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</si>
  <si>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</si>
  <si>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</si>
  <si>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</si>
  <si>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</si>
  <si>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</si>
  <si>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</si>
  <si>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</si>
  <si>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</si>
  <si>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</si>
  <si>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</si>
  <si>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</si>
  <si>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</si>
  <si>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</si>
  <si>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</si>
  <si>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</si>
  <si>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</si>
  <si>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</si>
  <si>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</si>
  <si>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</si>
  <si>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</si>
  <si>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</si>
  <si>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</si>
  <si>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</si>
  <si>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</si>
  <si>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</si>
  <si>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</si>
  <si>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</si>
  <si>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</si>
  <si>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</si>
  <si>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</si>
  <si>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</si>
  <si>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</si>
  <si>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</si>
  <si>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</si>
  <si>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</si>
  <si>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</si>
  <si>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</si>
  <si>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</si>
  <si>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</si>
  <si>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</si>
  <si>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</si>
  <si>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</si>
  <si>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</si>
  <si>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</si>
  <si>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</si>
  <si>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</si>
  <si>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</si>
  <si>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</si>
  <si>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</si>
  <si>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</si>
  <si>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</si>
  <si>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</si>
  <si>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</si>
  <si>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</si>
  <si>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</si>
  <si>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</si>
  <si>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</si>
  <si>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</si>
  <si>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</si>
  <si>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</si>
  <si>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</si>
  <si>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</si>
  <si>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</si>
  <si>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</si>
  <si>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</si>
  <si>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</si>
  <si>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</si>
  <si>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</si>
  <si>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</si>
  <si>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</si>
  <si>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</si>
  <si>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</si>
  <si>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</si>
  <si>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</si>
  <si>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</si>
  <si>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</si>
  <si>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</si>
  <si>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</si>
  <si>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</si>
  <si>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</si>
  <si>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</si>
  <si>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</si>
  <si>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</si>
  <si>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</si>
  <si>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</si>
  <si>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</si>
  <si>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</si>
  <si>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</si>
  <si>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</si>
  <si>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</si>
  <si>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</si>
  <si>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</si>
  <si>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</si>
  <si>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</si>
  <si>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</si>
  <si>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</si>
  <si>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</si>
  <si>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</si>
  <si>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</si>
  <si>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</si>
  <si>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</si>
  <si>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</si>
  <si>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</si>
  <si>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</si>
  <si>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</si>
  <si>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</si>
  <si>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</si>
  <si>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</si>
  <si>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</si>
  <si>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</si>
  <si>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</si>
  <si>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</si>
  <si>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</si>
  <si>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</si>
  <si>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</si>
  <si>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</si>
  <si>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</si>
  <si>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</si>
  <si>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</si>
  <si>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</si>
  <si>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</si>
  <si>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</si>
  <si>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</si>
  <si>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</si>
  <si>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</si>
  <si>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</si>
  <si>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</si>
  <si>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</si>
  <si>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</si>
  <si>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</si>
  <si>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</si>
  <si>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</si>
  <si>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</si>
  <si>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</si>
  <si>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</si>
  <si>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</si>
  <si>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</si>
  <si>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</si>
  <si>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</si>
  <si>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</si>
  <si>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</si>
  <si>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</si>
  <si>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</si>
  <si>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</si>
  <si>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</si>
  <si>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</si>
  <si>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</si>
  <si>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</si>
  <si>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</si>
  <si>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</si>
  <si>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</si>
  <si>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</si>
  <si>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</si>
  <si>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</si>
  <si>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</si>
  <si>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</si>
  <si>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</si>
  <si>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</si>
  <si>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</si>
  <si>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</si>
  <si>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</si>
  <si>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</si>
  <si>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</si>
  <si>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</si>
  <si>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</si>
  <si>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</si>
  <si>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</si>
  <si>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</si>
  <si>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</si>
  <si>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</si>
  <si>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</si>
  <si>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</si>
  <si>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</si>
  <si>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</si>
  <si>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</si>
  <si>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</si>
  <si>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</si>
  <si>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</si>
  <si>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</si>
  <si>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</si>
  <si>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</si>
  <si>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</si>
  <si>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</si>
  <si>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</si>
  <si>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</si>
  <si>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</si>
  <si>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</si>
  <si>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</si>
  <si>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</si>
  <si>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</si>
  <si>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</si>
  <si>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</si>
  <si>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</si>
  <si>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</si>
  <si>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</si>
  <si>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</si>
  <si>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</si>
  <si>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</si>
  <si>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</si>
  <si>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</si>
  <si>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</si>
  <si>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</si>
  <si>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</si>
  <si>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</si>
  <si>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</si>
  <si>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</si>
  <si>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</si>
  <si>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</si>
  <si>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</si>
  <si>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</si>
  <si>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</si>
  <si>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</si>
  <si>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</si>
  <si>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</si>
  <si>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</si>
  <si>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</si>
  <si>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</si>
  <si>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</si>
  <si>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</si>
  <si>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</si>
  <si>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</si>
  <si>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</si>
  <si>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</si>
  <si>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</si>
  <si>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</si>
  <si>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</si>
  <si>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</si>
  <si>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</si>
  <si>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</si>
  <si>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</si>
  <si>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</si>
  <si>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</si>
  <si>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</si>
  <si>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</si>
  <si>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</si>
  <si>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</si>
  <si>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</si>
  <si>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</si>
  <si>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</si>
  <si>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</si>
  <si>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</si>
  <si>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</si>
  <si>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</si>
  <si>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</si>
  <si>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</si>
  <si>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</si>
  <si>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</si>
  <si>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</si>
  <si>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</si>
  <si>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</si>
  <si>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</si>
  <si>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</si>
  <si>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</si>
  <si>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</si>
  <si>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</si>
  <si>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</si>
  <si>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</si>
  <si>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</si>
  <si>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</si>
  <si>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</si>
  <si>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</si>
  <si>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</si>
  <si>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</si>
  <si>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</si>
  <si>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</si>
  <si>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</si>
  <si>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</si>
  <si>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</si>
  <si>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</si>
  <si>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</si>
  <si>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</si>
  <si>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</si>
  <si>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</si>
  <si>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</si>
  <si>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</si>
  <si>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</si>
  <si>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</si>
  <si>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</si>
  <si>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</si>
  <si>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</si>
  <si>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</si>
  <si>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</si>
  <si>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</si>
  <si>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</si>
  <si>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</si>
  <si>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</si>
  <si>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</si>
  <si>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</si>
  <si>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</si>
  <si>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</si>
  <si>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</si>
  <si>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</si>
  <si>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</si>
  <si>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</si>
  <si>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</si>
  <si>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</si>
  <si>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</si>
  <si>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</si>
  <si>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</si>
  <si>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</si>
  <si>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</si>
  <si>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</si>
  <si>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</si>
  <si>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</si>
  <si>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</si>
  <si>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</si>
  <si>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</si>
  <si>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</si>
  <si>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</si>
  <si>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</si>
  <si>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</si>
  <si>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</si>
  <si>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</si>
  <si>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</si>
  <si>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</si>
  <si>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</si>
  <si>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</si>
  <si>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</si>
  <si>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</si>
  <si>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</si>
  <si>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</si>
  <si>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</si>
  <si>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</si>
  <si>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</si>
  <si>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</si>
  <si>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</si>
  <si>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</si>
  <si>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</si>
  <si>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</si>
  <si>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</si>
  <si>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</si>
  <si>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</si>
  <si>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</si>
  <si>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</si>
  <si>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</si>
  <si>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</si>
  <si>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</si>
  <si>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</si>
  <si>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</si>
  <si>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</si>
  <si>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</si>
  <si>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</si>
  <si>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</si>
  <si>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</si>
  <si>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</si>
  <si>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</si>
  <si>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</si>
  <si>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</si>
  <si>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</si>
  <si>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</si>
  <si>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</si>
  <si>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</si>
  <si>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</si>
  <si>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</si>
  <si>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</si>
  <si>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</si>
  <si>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</si>
  <si>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</si>
  <si>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</si>
  <si>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</si>
  <si>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</si>
  <si>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</si>
  <si>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</si>
  <si>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</si>
  <si>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</si>
  <si>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</si>
  <si>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</si>
  <si>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</si>
  <si>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</si>
  <si>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</si>
  <si>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</si>
  <si>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</si>
  <si>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</si>
  <si>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</si>
  <si>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</si>
  <si>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</si>
  <si>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</si>
  <si>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</si>
  <si>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</si>
  <si>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</si>
  <si>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</si>
  <si>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</si>
  <si>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</si>
  <si>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</si>
  <si>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</si>
  <si>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</si>
  <si>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</si>
  <si>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</si>
  <si>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</si>
  <si>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</si>
  <si>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</si>
  <si>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</si>
  <si>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</si>
  <si>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</si>
  <si>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</si>
  <si>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</si>
  <si>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</si>
  <si>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</si>
  <si>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</si>
  <si>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</si>
  <si>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</si>
  <si>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</si>
  <si>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</si>
  <si>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</si>
  <si>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</si>
  <si>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</si>
  <si>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</si>
  <si>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</si>
  <si>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</si>
  <si>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</si>
  <si>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</si>
  <si>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</si>
  <si>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</si>
  <si>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</si>
  <si>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</si>
  <si>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</si>
  <si>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</si>
  <si>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</si>
  <si>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</si>
  <si>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</si>
  <si>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</si>
  <si>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</si>
  <si>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</si>
  <si>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</si>
  <si>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</si>
  <si>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</si>
  <si>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</si>
  <si>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</si>
  <si>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</si>
  <si>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</si>
  <si>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</si>
  <si>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</si>
  <si>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</si>
  <si>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</si>
  <si>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</si>
  <si>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</si>
  <si>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</si>
  <si>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</si>
  <si>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</si>
  <si>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</si>
  <si>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</si>
  <si>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</si>
  <si>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</si>
  <si>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</si>
  <si>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</si>
  <si>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</si>
  <si>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</si>
  <si>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</si>
  <si>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</si>
  <si>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</si>
  <si>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</si>
  <si>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</si>
  <si>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</si>
  <si>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</si>
  <si>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</si>
  <si>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</si>
  <si>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</si>
  <si>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</si>
  <si>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</si>
  <si>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</si>
  <si>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</si>
  <si>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</si>
  <si>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</si>
  <si>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</si>
  <si>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</si>
  <si>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</si>
  <si>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</si>
  <si>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</si>
  <si>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</si>
  <si>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</si>
  <si>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</si>
  <si>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</si>
  <si>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</si>
  <si>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</si>
  <si>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</si>
  <si>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</si>
  <si>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</si>
  <si>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</si>
  <si>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</si>
  <si>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</si>
  <si>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</si>
  <si>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</si>
  <si>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</si>
  <si>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</si>
  <si>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</si>
  <si>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</si>
  <si>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</si>
  <si>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</si>
  <si>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</si>
  <si>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</si>
  <si>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</si>
  <si>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</si>
  <si>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</si>
  <si>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</si>
  <si>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</si>
  <si>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</si>
  <si>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</si>
  <si>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</si>
  <si>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</si>
  <si>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</si>
  <si>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</si>
  <si>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</si>
  <si>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</si>
  <si>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</si>
  <si>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</si>
  <si>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</si>
  <si>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</si>
  <si>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</si>
  <si>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</si>
  <si>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</si>
  <si>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</si>
  <si>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</si>
  <si>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</si>
  <si>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</si>
  <si>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</si>
  <si>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</si>
  <si>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</si>
  <si>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</si>
  <si>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</si>
  <si>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</si>
  <si>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</si>
  <si>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</si>
  <si>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</si>
  <si>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</si>
  <si>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</si>
  <si>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</si>
  <si>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</si>
  <si>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</si>
  <si>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</si>
  <si>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</si>
  <si>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</si>
  <si>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</si>
  <si>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</si>
  <si>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</si>
  <si>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</si>
  <si>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</si>
  <si>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</si>
  <si>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</si>
  <si>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</si>
  <si>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</si>
  <si>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</si>
  <si>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</si>
  <si>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</si>
  <si>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</si>
  <si>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</si>
  <si>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</si>
  <si>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</si>
  <si>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</si>
  <si>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</si>
  <si>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</si>
  <si>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</si>
  <si>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</si>
  <si>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</si>
  <si>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</si>
  <si>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</si>
  <si>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</si>
  <si>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</si>
  <si>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</si>
  <si>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</si>
  <si>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</si>
  <si>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</si>
  <si>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</si>
  <si>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</si>
  <si>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</si>
  <si>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</si>
  <si>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</si>
  <si>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</si>
  <si>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</si>
  <si>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</si>
  <si>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</si>
  <si>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</si>
  <si>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</si>
  <si>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</si>
  <si>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</si>
  <si>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</si>
  <si>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</si>
  <si>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</si>
  <si>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</si>
  <si>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</si>
  <si>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</si>
  <si>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</si>
  <si>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</si>
  <si>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</si>
  <si>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</si>
  <si>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</si>
  <si>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</si>
  <si>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</si>
  <si>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</si>
  <si>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</si>
  <si>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</si>
  <si>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</si>
  <si>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</si>
  <si>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</si>
  <si>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</si>
  <si>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</si>
  <si>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</si>
  <si>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</si>
  <si>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</si>
  <si>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</si>
  <si>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</si>
  <si>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</si>
  <si>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</si>
  <si>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</si>
  <si>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</si>
  <si>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</si>
  <si>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</si>
  <si>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</si>
  <si>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</si>
  <si>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</si>
  <si>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</si>
  <si>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</si>
  <si>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</si>
  <si>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</si>
  <si>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</si>
  <si>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</si>
  <si>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</si>
  <si>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</si>
  <si>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</si>
  <si>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</si>
  <si>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</si>
  <si>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</si>
  <si>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</si>
  <si>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</si>
  <si>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</si>
  <si>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</si>
  <si>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</si>
  <si>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</si>
  <si>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</si>
  <si>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</si>
  <si>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</si>
  <si>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</si>
  <si>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</si>
  <si>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</si>
  <si>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</si>
  <si>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</si>
  <si>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</si>
  <si>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</si>
  <si>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</si>
  <si>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</si>
  <si>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</si>
  <si>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</si>
  <si>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</si>
  <si>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</si>
  <si>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</si>
  <si>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</si>
  <si>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</si>
  <si>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</si>
  <si>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</si>
  <si>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</si>
  <si>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</si>
  <si>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</si>
  <si>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</si>
  <si>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</si>
  <si>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</si>
  <si>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</si>
  <si>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</si>
  <si>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</si>
  <si>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</si>
  <si>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</si>
  <si>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</si>
  <si>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</si>
  <si>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</si>
  <si>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</si>
  <si>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</si>
  <si>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</si>
  <si>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</si>
  <si>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</si>
  <si>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</si>
  <si>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</si>
  <si>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</si>
  <si>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</si>
  <si>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</si>
  <si>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</si>
  <si>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</si>
  <si>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</si>
  <si>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</si>
  <si>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</si>
  <si>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</si>
  <si>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</si>
  <si>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</si>
  <si>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</si>
  <si>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</si>
  <si>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</si>
  <si>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</si>
  <si>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</si>
  <si>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</si>
  <si>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</si>
  <si>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</si>
  <si>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</si>
  <si>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</si>
  <si>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</si>
  <si>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</si>
  <si>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</si>
  <si>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</si>
  <si>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</si>
  <si>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</si>
  <si>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</si>
  <si>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</si>
  <si>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</si>
  <si>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</si>
  <si>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</si>
  <si>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</si>
  <si>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</si>
  <si>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</si>
  <si>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</si>
  <si>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</si>
  <si>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</si>
  <si>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</si>
  <si>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</si>
  <si>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</si>
  <si>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</si>
  <si>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</si>
  <si>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</si>
  <si>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</si>
  <si>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</si>
  <si>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</si>
  <si>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</si>
  <si>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</si>
  <si>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</si>
  <si>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</si>
  <si>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</si>
  <si>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</si>
  <si>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</si>
  <si>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</si>
  <si>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</si>
  <si>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</si>
  <si>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</si>
  <si>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</si>
  <si>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</si>
  <si>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</si>
  <si>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</si>
  <si>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</si>
  <si>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</si>
  <si>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</si>
  <si>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</si>
  <si>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</si>
  <si>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</si>
  <si>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</si>
  <si>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</si>
  <si>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</si>
  <si>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</si>
  <si>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</si>
  <si>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</si>
  <si>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</si>
  <si>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</si>
  <si>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</si>
  <si>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</si>
  <si>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</si>
  <si>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</si>
  <si>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</si>
  <si>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</si>
  <si>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</si>
  <si>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</si>
  <si>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</si>
  <si>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</si>
  <si>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</si>
  <si>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</si>
  <si>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</si>
  <si>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</si>
  <si>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</si>
  <si>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</si>
  <si>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</si>
  <si>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</si>
  <si>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</si>
  <si>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</si>
  <si>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</si>
  <si>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</si>
  <si>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</si>
  <si>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</si>
  <si>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</si>
  <si>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</si>
  <si>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</si>
  <si>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</si>
  <si>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</si>
  <si>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</si>
  <si>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</si>
  <si>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</si>
  <si>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</si>
  <si>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</si>
  <si>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</si>
  <si>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</si>
  <si>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</si>
  <si>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</si>
  <si>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</si>
  <si>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</si>
  <si>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</si>
  <si>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</si>
  <si>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</si>
  <si>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</si>
  <si>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</si>
  <si>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</si>
  <si>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</si>
  <si>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</si>
  <si>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</si>
  <si>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</si>
  <si>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</si>
  <si>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</si>
  <si>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</si>
  <si>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</si>
  <si>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</si>
  <si>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</si>
  <si>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</si>
  <si>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</si>
  <si>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</si>
  <si>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</si>
  <si>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</si>
  <si>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</si>
  <si>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</si>
  <si>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</si>
  <si>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</si>
  <si>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</si>
  <si>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</si>
  <si>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</si>
  <si>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</si>
  <si>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</si>
  <si>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</si>
  <si>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</si>
  <si>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</si>
  <si>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</si>
  <si>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</si>
  <si>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</si>
  <si>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</si>
  <si>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</si>
  <si>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</si>
  <si>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</si>
  <si>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</si>
  <si>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</si>
  <si>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</si>
  <si>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</si>
  <si>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</si>
  <si>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</si>
  <si>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</si>
  <si>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</si>
  <si>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</si>
  <si>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</si>
  <si>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</si>
  <si>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</si>
  <si>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</si>
  <si>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</si>
  <si>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</si>
  <si>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</si>
  <si>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</si>
  <si>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</si>
  <si>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</si>
  <si>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</si>
  <si>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</si>
  <si>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</si>
  <si>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</si>
  <si>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</si>
  <si>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</si>
  <si>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</si>
  <si>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</si>
  <si>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</si>
  <si>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</si>
  <si>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</si>
  <si>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</si>
  <si>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</si>
  <si>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</si>
  <si>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</si>
  <si>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</si>
  <si>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</si>
  <si>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</si>
  <si>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</si>
  <si>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</si>
  <si>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</si>
  <si>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</si>
  <si>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</si>
  <si>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</si>
  <si>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</si>
  <si>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</si>
  <si>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</si>
  <si>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</si>
  <si>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</si>
  <si>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</si>
  <si>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</si>
  <si>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</si>
  <si>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</si>
  <si>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</si>
  <si>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</si>
  <si>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</si>
  <si>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</si>
  <si>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</si>
  <si>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</si>
  <si>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</si>
  <si>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</si>
  <si>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</si>
  <si>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</si>
  <si>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</si>
  <si>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</si>
  <si>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</si>
  <si>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</si>
  <si>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</si>
  <si>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</si>
  <si>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</si>
  <si>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</si>
  <si>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</si>
  <si>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</si>
  <si>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</si>
  <si>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</si>
  <si>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</si>
  <si>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</si>
  <si>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</si>
  <si>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</si>
  <si>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</si>
  <si>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</si>
  <si>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</si>
  <si>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</si>
  <si>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</si>
  <si>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</si>
  <si>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</si>
  <si>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</si>
  <si>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</si>
  <si>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</si>
  <si>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</si>
  <si>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</si>
  <si>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</si>
  <si>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</si>
  <si>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</si>
  <si>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</si>
  <si>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</si>
  <si>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</si>
  <si>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</si>
  <si>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</si>
  <si>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</si>
  <si>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</si>
  <si>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</si>
  <si>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</si>
  <si>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</si>
  <si>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</si>
  <si>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</si>
  <si>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</si>
  <si>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</si>
  <si>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</si>
  <si>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</si>
  <si>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</si>
  <si>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</si>
  <si>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</si>
  <si>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</si>
  <si>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</si>
  <si>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</si>
  <si>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</si>
  <si>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</si>
  <si>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</si>
  <si>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</si>
  <si>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</si>
  <si>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</si>
  <si>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</si>
  <si>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</si>
  <si>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</si>
  <si>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</si>
  <si>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</si>
  <si>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</si>
  <si>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</si>
  <si>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</si>
  <si>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</si>
  <si>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</si>
  <si>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</si>
  <si>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</si>
  <si>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</si>
  <si>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</si>
  <si>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</si>
  <si>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</si>
  <si>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</si>
  <si>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</si>
  <si>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</si>
  <si>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</si>
  <si>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</si>
  <si>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</si>
  <si>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</si>
  <si>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</si>
  <si>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</si>
  <si>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</si>
  <si>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</si>
  <si>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</si>
  <si>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</si>
  <si>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</si>
  <si>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</si>
  <si>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</si>
  <si>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</si>
  <si>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</si>
  <si>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</si>
  <si>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</si>
  <si>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</si>
  <si>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</si>
  <si>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</si>
  <si>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</si>
  <si>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</si>
  <si>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</si>
  <si>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</si>
  <si>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</si>
  <si>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</si>
  <si>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</si>
  <si>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</si>
  <si>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</si>
  <si>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</si>
  <si>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</si>
  <si>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</si>
  <si>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</si>
  <si>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</si>
  <si>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</si>
  <si>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</si>
  <si>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</si>
  <si>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</si>
  <si>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</si>
  <si>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</si>
  <si>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</si>
  <si>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</si>
  <si>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</si>
  <si>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</si>
  <si>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</si>
  <si>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</si>
  <si>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</si>
  <si>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</si>
  <si>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</si>
  <si>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</si>
  <si>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</si>
  <si>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</si>
  <si>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</si>
  <si>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</si>
  <si>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</si>
  <si>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</si>
  <si>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</si>
  <si>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</si>
  <si>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</si>
  <si>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</si>
  <si>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</si>
  <si>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</si>
  <si>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</si>
  <si>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</si>
  <si>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</si>
  <si>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</si>
  <si>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</si>
  <si>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</si>
  <si>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</si>
  <si>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</si>
  <si>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</si>
  <si>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</si>
  <si>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</si>
  <si>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</si>
  <si>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</si>
  <si>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</si>
  <si>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</si>
  <si>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</si>
  <si>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</si>
  <si>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</si>
  <si>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</si>
  <si>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</si>
  <si>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</si>
  <si>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</si>
  <si>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</si>
  <si>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</si>
  <si>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</si>
  <si>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</si>
  <si>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</si>
  <si>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</si>
  <si>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</si>
  <si>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</si>
  <si>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</si>
  <si>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</si>
  <si>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</si>
  <si>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</si>
  <si>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</si>
  <si>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</si>
  <si>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</si>
  <si>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</si>
  <si>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</si>
  <si>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</si>
  <si>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</si>
  <si>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</si>
  <si>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</si>
  <si>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</si>
  <si>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</si>
  <si>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</si>
  <si>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</si>
  <si>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</si>
  <si>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</si>
  <si>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</si>
  <si>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</si>
  <si>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</si>
  <si>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</si>
  <si>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</si>
  <si>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</si>
  <si>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</si>
  <si>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</si>
  <si>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</si>
  <si>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</si>
  <si>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</si>
  <si>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</si>
  <si>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</si>
  <si>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</si>
  <si>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</si>
  <si>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</si>
  <si>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</si>
  <si>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</si>
  <si>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</si>
  <si>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</si>
  <si>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</si>
  <si>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</si>
  <si>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</si>
  <si>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</si>
  <si>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</si>
  <si>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</si>
  <si>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</si>
  <si>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</si>
  <si>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</si>
  <si>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</si>
  <si>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</si>
  <si>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</si>
  <si>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</si>
  <si>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</si>
  <si>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</si>
  <si>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</si>
  <si>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</si>
  <si>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</si>
  <si>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</si>
  <si>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</si>
  <si>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</si>
  <si>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</si>
  <si>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</si>
  <si>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</si>
  <si>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</si>
  <si>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</si>
  <si>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</si>
  <si>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</si>
  <si>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</si>
  <si>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</si>
  <si>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</si>
  <si>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</si>
  <si>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</si>
  <si>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</si>
  <si>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</si>
  <si>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</si>
  <si>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</si>
  <si>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</si>
  <si>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</si>
  <si>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</si>
  <si>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</si>
  <si>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</si>
  <si>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</si>
  <si>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</si>
  <si>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</si>
  <si>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</si>
  <si>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</si>
  <si>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</si>
  <si>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</si>
  <si>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</si>
  <si>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</si>
  <si>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</si>
  <si>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</si>
  <si>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</si>
  <si>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</si>
  <si>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</si>
  <si>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</si>
  <si>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</si>
  <si>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</si>
  <si>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</si>
  <si>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</si>
  <si>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</si>
  <si>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</si>
  <si>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</si>
  <si>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</si>
  <si>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</si>
  <si>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</si>
  <si>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</si>
  <si>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</si>
  <si>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</si>
  <si>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</si>
  <si>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</si>
  <si>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</si>
  <si>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</si>
  <si>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</si>
  <si>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</si>
  <si>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</si>
  <si>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</si>
  <si>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</si>
  <si>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</si>
  <si>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</si>
  <si>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</si>
  <si>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</si>
  <si>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</si>
  <si>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</si>
  <si>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</si>
  <si>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</si>
  <si>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</si>
  <si>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</si>
  <si>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</si>
  <si>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</si>
  <si>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</si>
  <si>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</si>
  <si>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</si>
  <si>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</si>
  <si>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</si>
  <si>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</si>
  <si>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</si>
  <si>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</si>
  <si>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</si>
  <si>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</si>
  <si>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</si>
  <si>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</si>
  <si>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</si>
  <si>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</si>
  <si>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</si>
  <si>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</si>
  <si>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</si>
  <si>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</si>
  <si>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</si>
  <si>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</si>
  <si>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</si>
  <si>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</si>
  <si>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</si>
  <si>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</si>
  <si>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</si>
  <si>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</si>
  <si>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</si>
  <si>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</si>
  <si>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</si>
  <si>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</si>
  <si>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</si>
  <si>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</si>
  <si>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</si>
  <si>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</si>
  <si>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</si>
  <si>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</si>
  <si>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</si>
  <si>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</si>
  <si>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</si>
  <si>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</si>
  <si>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</si>
  <si>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</si>
  <si>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</si>
  <si>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</si>
  <si>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</si>
  <si>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</si>
  <si>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</si>
  <si>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</si>
  <si>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</si>
  <si>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</si>
  <si>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</si>
  <si>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</si>
  <si>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</si>
  <si>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</si>
  <si>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</si>
  <si>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</si>
  <si>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</si>
  <si>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</si>
  <si>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</si>
  <si>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</si>
  <si>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</si>
  <si>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</si>
  <si>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</si>
  <si>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</si>
  <si>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</si>
  <si>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</si>
  <si>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</si>
  <si>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</si>
  <si>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</si>
  <si>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</si>
  <si>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</si>
  <si>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</si>
  <si>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</si>
  <si>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</si>
  <si>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</si>
  <si>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</si>
  <si>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</si>
  <si>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</si>
  <si>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</si>
  <si>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</si>
  <si>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</si>
  <si>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</si>
  <si>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</si>
  <si>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</si>
  <si>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</si>
  <si>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</si>
  <si>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</si>
  <si>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</si>
  <si>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</si>
  <si>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</si>
  <si>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</si>
  <si>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</si>
  <si>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</si>
  <si>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</si>
  <si>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</si>
  <si>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</si>
  <si>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</si>
  <si>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</si>
  <si>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</si>
  <si>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</si>
  <si>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</si>
  <si>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</si>
  <si>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</si>
  <si>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</si>
  <si>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</si>
  <si>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</si>
  <si>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</si>
  <si>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</si>
  <si>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</si>
  <si>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</si>
  <si>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</si>
  <si>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</si>
  <si>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</si>
  <si>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</si>
  <si>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</si>
  <si>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</si>
  <si>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</si>
  <si>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</si>
  <si>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</si>
  <si>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</si>
  <si>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</si>
  <si>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</si>
  <si>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</si>
  <si>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</si>
  <si>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</si>
  <si>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</si>
  <si>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</si>
  <si>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</si>
  <si>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</si>
  <si>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</si>
  <si>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</si>
  <si>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</si>
  <si>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</si>
  <si>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</si>
  <si>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</si>
  <si>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</si>
  <si>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</si>
  <si>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</si>
  <si>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</si>
  <si>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</si>
  <si>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</si>
  <si>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</si>
  <si>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</si>
  <si>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</si>
  <si>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</si>
  <si>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</si>
  <si>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</si>
  <si>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</si>
  <si>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</si>
  <si>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</si>
  <si>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</si>
  <si>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</si>
  <si>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</si>
  <si>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</si>
  <si>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</si>
  <si>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</si>
  <si>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</si>
  <si>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</si>
  <si>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</si>
  <si>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</si>
  <si>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</si>
  <si>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</si>
  <si>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</si>
  <si>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</si>
  <si>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</si>
  <si>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</si>
  <si>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</si>
  <si>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</si>
  <si>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</si>
  <si>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</si>
  <si>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</si>
  <si>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</si>
  <si>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</si>
  <si>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</si>
  <si>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</si>
  <si>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</si>
  <si>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</si>
  <si>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</si>
  <si>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</si>
  <si>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</si>
  <si>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</si>
  <si>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</si>
  <si>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</si>
  <si>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</si>
  <si>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</si>
  <si>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</si>
  <si>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</si>
  <si>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</si>
  <si>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</si>
  <si>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</si>
  <si>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</si>
  <si>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</si>
  <si>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</si>
  <si>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</si>
  <si>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</si>
  <si>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</si>
  <si>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</si>
  <si>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</si>
  <si>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</si>
  <si>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</si>
  <si>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</si>
  <si>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</si>
  <si>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</si>
  <si>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</si>
  <si>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</si>
  <si>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</si>
  <si>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</si>
  <si>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</si>
  <si>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</si>
  <si>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</si>
  <si>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</si>
  <si>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</si>
  <si>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</si>
  <si>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</si>
  <si>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</si>
  <si>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</si>
  <si>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</si>
  <si>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</si>
  <si>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</si>
  <si>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</si>
  <si>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</si>
  <si>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</si>
  <si>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</si>
  <si>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</si>
  <si>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</si>
  <si>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</si>
  <si>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</si>
  <si>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</si>
  <si>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</si>
  <si>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</si>
  <si>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</si>
  <si>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</si>
  <si>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</si>
  <si>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</si>
  <si>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</si>
  <si>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</si>
  <si>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</si>
  <si>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</si>
  <si>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</si>
  <si>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</si>
  <si>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</si>
  <si>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</si>
  <si>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</si>
  <si>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</si>
  <si>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</si>
  <si>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</si>
  <si>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</si>
  <si>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</si>
  <si>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</si>
  <si>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</si>
  <si>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</si>
  <si>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</si>
  <si>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</si>
  <si>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</si>
  <si>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</si>
  <si>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</si>
  <si>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</si>
  <si>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</si>
  <si>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</si>
  <si>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</si>
  <si>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</si>
  <si>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</si>
  <si>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</si>
  <si>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</si>
  <si>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</si>
  <si>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</si>
  <si>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</si>
  <si>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</si>
  <si>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</si>
  <si>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</si>
  <si>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</si>
  <si>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</si>
  <si>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</si>
  <si>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</si>
  <si>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</si>
  <si>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</si>
  <si>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</si>
  <si>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</si>
  <si>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</si>
  <si>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</si>
  <si>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</si>
  <si>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</si>
  <si>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</si>
  <si>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</si>
  <si>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</si>
  <si>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</si>
  <si>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</si>
  <si>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</si>
  <si>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</si>
  <si>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</si>
  <si>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</si>
  <si>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</si>
  <si>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</si>
  <si>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</si>
  <si>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</si>
  <si>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</si>
  <si>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</si>
  <si>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</si>
  <si>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</si>
  <si>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</si>
  <si>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</si>
  <si>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</si>
  <si>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</si>
  <si>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</si>
  <si>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</si>
  <si>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</si>
  <si>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</si>
  <si>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</si>
  <si>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</si>
  <si>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</si>
  <si>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</si>
  <si>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</si>
  <si>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</si>
  <si>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</si>
  <si>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</si>
  <si>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</si>
  <si>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</si>
  <si>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</si>
  <si>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</si>
  <si>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</si>
  <si>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</si>
  <si>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</si>
  <si>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</si>
  <si>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</si>
  <si>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</si>
  <si>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</si>
  <si>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</si>
  <si>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</si>
  <si>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</si>
  <si>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</si>
  <si>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</si>
  <si>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</si>
  <si>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</si>
  <si>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</si>
  <si>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</si>
  <si>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</si>
  <si>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</si>
  <si>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</si>
  <si>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</si>
  <si>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</si>
  <si>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</si>
  <si>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</si>
  <si>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</si>
  <si>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</si>
  <si>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</si>
  <si>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</si>
  <si>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</si>
  <si>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</si>
  <si>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</si>
  <si>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</si>
  <si>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</si>
  <si>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</si>
  <si>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</si>
  <si>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</si>
  <si>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</si>
  <si>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</si>
  <si>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</si>
  <si>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</si>
  <si>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</si>
  <si>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</si>
  <si>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</si>
  <si>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</si>
  <si>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</si>
  <si>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</si>
  <si>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</si>
  <si>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</si>
  <si>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</si>
  <si>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</si>
  <si>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</si>
  <si>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</si>
  <si>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</si>
  <si>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</si>
  <si>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</si>
  <si>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</si>
  <si>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</si>
  <si>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</si>
  <si>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</si>
  <si>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</si>
  <si>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</si>
  <si>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</si>
  <si>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</si>
  <si>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</si>
  <si>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</si>
  <si>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</si>
  <si>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</si>
  <si>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</si>
  <si>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</si>
  <si>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</si>
  <si>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</si>
  <si>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</si>
  <si>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</si>
  <si>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</si>
  <si>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</si>
  <si>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</si>
  <si>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</si>
  <si>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</si>
  <si>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</si>
  <si>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</si>
  <si>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</si>
  <si>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</si>
  <si>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</si>
  <si>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</si>
  <si>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</si>
  <si>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</si>
  <si>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</si>
  <si>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</si>
  <si>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</si>
  <si>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</si>
  <si>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</si>
  <si>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</si>
  <si>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</si>
  <si>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</si>
  <si>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</si>
  <si>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</si>
  <si>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</si>
  <si>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</si>
  <si>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</si>
  <si>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</si>
  <si>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</si>
  <si>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</si>
  <si>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</si>
  <si>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</si>
  <si>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</si>
  <si>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</si>
  <si>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</si>
  <si>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</si>
  <si>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</si>
  <si>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</si>
  <si>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</si>
  <si>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</si>
  <si>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</si>
  <si>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</si>
  <si>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</si>
  <si>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</si>
  <si>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</si>
  <si>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</si>
  <si>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</si>
  <si>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</si>
  <si>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</si>
  <si>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</si>
  <si>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</si>
  <si>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</si>
  <si>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</si>
  <si>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</si>
  <si>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</si>
  <si>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</si>
  <si>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</si>
  <si>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</si>
  <si>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</si>
  <si>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</si>
  <si>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</si>
  <si>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</si>
  <si>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</si>
  <si>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</si>
  <si>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</si>
  <si>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</si>
  <si>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</si>
  <si>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</si>
  <si>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</si>
  <si>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</si>
  <si>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</si>
  <si>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</si>
  <si>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</si>
  <si>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</si>
  <si>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</si>
  <si>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</si>
  <si>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</si>
  <si>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</si>
  <si>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</si>
  <si>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</si>
  <si>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</si>
  <si>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</si>
  <si>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</si>
  <si>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</si>
  <si>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</si>
  <si>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</si>
  <si>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</si>
  <si>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</si>
  <si>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</si>
  <si>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</si>
  <si>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</si>
  <si>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</si>
  <si>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</si>
  <si>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</si>
  <si>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</si>
  <si>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</si>
  <si>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</si>
  <si>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</si>
  <si>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</si>
  <si>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</si>
  <si>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</si>
  <si>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</si>
  <si>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</si>
  <si>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</si>
  <si>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</si>
  <si>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</si>
  <si>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</si>
  <si>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</si>
  <si>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</si>
  <si>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</si>
  <si>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</si>
  <si>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</si>
  <si>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</si>
  <si>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</si>
  <si>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</si>
  <si>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</si>
  <si>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</si>
  <si>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</si>
  <si>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</si>
  <si>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</si>
  <si>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</si>
  <si>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</si>
  <si>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</si>
  <si>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</si>
  <si>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</si>
  <si>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</si>
  <si>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</si>
  <si>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</si>
  <si>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</si>
  <si>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</si>
  <si>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</si>
  <si>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</si>
  <si>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</si>
  <si>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</si>
  <si>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</si>
  <si>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</si>
  <si>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</si>
  <si>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</si>
  <si>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</si>
  <si>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</si>
  <si>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</si>
  <si>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</si>
  <si>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</si>
  <si>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</si>
  <si>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</si>
  <si>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</si>
  <si>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</si>
  <si>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</si>
  <si>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</si>
  <si>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</si>
  <si>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</si>
  <si>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</si>
  <si>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</si>
  <si>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</si>
  <si>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</si>
  <si>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</si>
  <si>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</si>
  <si>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</si>
  <si>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</si>
  <si>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</si>
  <si>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</si>
  <si>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</si>
  <si>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</si>
  <si>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</si>
  <si>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</si>
  <si>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</si>
  <si>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</si>
  <si>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</si>
  <si>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</si>
  <si>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</si>
  <si>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</si>
  <si>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</si>
  <si>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</si>
  <si>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</si>
  <si>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</si>
  <si>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</si>
  <si>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</si>
  <si>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</si>
  <si>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</si>
  <si>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</si>
  <si>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</si>
  <si>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</si>
  <si>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</si>
  <si>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</si>
  <si>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</si>
  <si>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</si>
  <si>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</si>
  <si>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</si>
  <si>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</si>
  <si>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</si>
  <si>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</si>
  <si>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</si>
  <si>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</si>
  <si>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</si>
  <si>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</si>
  <si>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</si>
  <si>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</si>
  <si>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</si>
  <si>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</si>
  <si>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</si>
  <si>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</si>
  <si>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</si>
  <si>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</si>
  <si>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</si>
  <si>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</si>
  <si>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</si>
  <si>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</si>
  <si>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</si>
  <si>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</si>
  <si>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</si>
  <si>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</si>
  <si>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</si>
  <si>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</si>
  <si>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</si>
  <si>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</si>
  <si>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</si>
  <si>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</si>
  <si>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</si>
  <si>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</si>
  <si>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</si>
  <si>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</si>
  <si>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</si>
  <si>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</si>
  <si>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</si>
  <si>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</si>
  <si>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</si>
  <si>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</si>
  <si>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</si>
  <si>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</si>
  <si>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</si>
  <si>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</si>
  <si>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</si>
  <si>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</si>
  <si>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</si>
  <si>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</si>
  <si>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</si>
  <si>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</si>
  <si>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</si>
  <si>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</si>
  <si>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</si>
  <si>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</si>
  <si>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</si>
  <si>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</si>
  <si>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</si>
  <si>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</si>
  <si>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</si>
  <si>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</si>
  <si>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</si>
  <si>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</si>
  <si>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</si>
  <si>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</si>
  <si>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</si>
  <si>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</si>
  <si>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</si>
  <si>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</si>
  <si>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</si>
  <si>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</si>
  <si>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</si>
  <si>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</si>
  <si>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</si>
  <si>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</si>
  <si>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</si>
  <si>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</si>
  <si>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</si>
  <si>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</si>
  <si>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</si>
  <si>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</si>
  <si>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</si>
  <si>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</si>
  <si>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</si>
  <si>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</si>
  <si>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</si>
  <si>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</si>
  <si>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</si>
  <si>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</si>
  <si>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</si>
  <si>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</si>
  <si>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</si>
  <si>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</si>
  <si>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</si>
  <si>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</si>
  <si>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</si>
  <si>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</si>
  <si>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</si>
  <si>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</si>
  <si>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</si>
  <si>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</si>
  <si>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</si>
  <si>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</si>
  <si>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</si>
  <si>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</si>
  <si>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</si>
  <si>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</si>
  <si>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</si>
  <si>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</si>
  <si>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</si>
  <si>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</si>
  <si>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</si>
  <si>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</si>
  <si>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</si>
  <si>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</si>
  <si>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</si>
  <si>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</si>
  <si>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</si>
  <si>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</si>
  <si>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</si>
  <si>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</si>
  <si>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</si>
  <si>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</si>
  <si>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</si>
  <si>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</si>
  <si>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</si>
  <si>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</si>
  <si>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</si>
  <si>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</si>
  <si>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</si>
  <si>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</si>
  <si>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</si>
  <si>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</si>
  <si>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</si>
  <si>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</si>
  <si>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</si>
  <si>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</si>
  <si>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</si>
  <si>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</si>
  <si>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</si>
  <si>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</si>
  <si>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</si>
  <si>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</si>
  <si>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</si>
  <si>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</si>
  <si>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</si>
  <si>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</si>
  <si>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</si>
  <si>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</si>
  <si>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</si>
  <si>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</si>
  <si>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</si>
  <si>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</si>
  <si>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</si>
  <si>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</si>
  <si>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</si>
  <si>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</si>
  <si>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</si>
  <si>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</si>
  <si>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</si>
  <si>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</si>
  <si>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</si>
  <si>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</si>
  <si>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</si>
  <si>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</si>
  <si>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</si>
  <si>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</si>
  <si>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</si>
  <si>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</si>
  <si>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</si>
  <si>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</si>
  <si>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</si>
  <si>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</si>
  <si>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</si>
  <si>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</si>
  <si>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</si>
  <si>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</si>
  <si>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</si>
  <si>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</si>
  <si>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</si>
  <si>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</si>
  <si>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</si>
  <si>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</si>
  <si>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</si>
  <si>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</si>
  <si>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</si>
  <si>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</si>
  <si>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</si>
  <si>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</si>
  <si>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</si>
  <si>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</si>
  <si>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</si>
  <si>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</si>
  <si>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</si>
  <si>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</si>
  <si>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</si>
  <si>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</si>
  <si>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</si>
  <si>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</si>
  <si>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</si>
  <si>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</si>
  <si>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</si>
  <si>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</si>
  <si>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</si>
  <si>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</si>
  <si>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</si>
  <si>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</si>
  <si>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</si>
  <si>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</si>
  <si>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</si>
  <si>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</si>
  <si>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</si>
  <si>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</si>
  <si>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</si>
  <si>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</si>
  <si>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</si>
  <si>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</si>
  <si>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</si>
  <si>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</si>
  <si>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</si>
  <si>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</si>
  <si>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</si>
  <si>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</si>
  <si>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</si>
  <si>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</si>
  <si>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</si>
  <si>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</si>
  <si>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</si>
  <si>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</si>
  <si>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</si>
  <si>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</si>
  <si>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</si>
  <si>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</si>
  <si>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</si>
  <si>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</si>
  <si>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</si>
  <si>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</si>
  <si>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</si>
  <si>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</si>
  <si>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</si>
  <si>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</si>
  <si>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</si>
  <si>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</si>
  <si>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</si>
  <si>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</si>
  <si>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</si>
  <si>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</si>
  <si>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</si>
  <si>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</si>
  <si>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</si>
  <si>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</si>
  <si>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</si>
  <si>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</si>
  <si>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</si>
  <si>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</si>
  <si>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</si>
  <si>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</si>
  <si>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</si>
  <si>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</si>
  <si>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</si>
  <si>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</si>
  <si>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</si>
  <si>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</si>
  <si>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</si>
  <si>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</si>
  <si>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</si>
  <si>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</si>
  <si>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</si>
  <si>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</si>
  <si>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</si>
  <si>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</si>
  <si>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</si>
  <si>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</si>
  <si>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</si>
  <si>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</si>
  <si>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</si>
  <si>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</si>
  <si>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</si>
  <si>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</si>
  <si>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</si>
  <si>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</si>
  <si>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</si>
  <si>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</si>
  <si>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</si>
  <si>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</si>
  <si>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</si>
  <si>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</si>
  <si>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</si>
  <si>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</si>
  <si>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</si>
  <si>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</si>
  <si>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</si>
  <si>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</si>
  <si>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</si>
  <si>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</si>
  <si>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</si>
  <si>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</si>
  <si>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</si>
  <si>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</si>
  <si>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</si>
  <si>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</si>
  <si>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</si>
  <si>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</si>
  <si>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</si>
  <si>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</si>
  <si>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</si>
  <si>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</si>
  <si>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</si>
  <si>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</si>
  <si>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</si>
  <si>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</si>
  <si>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</si>
  <si>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</si>
  <si>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</si>
  <si>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</si>
  <si>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</si>
  <si>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</si>
  <si>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</si>
  <si>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</si>
  <si>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</si>
  <si>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</si>
  <si>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</si>
  <si>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</si>
  <si>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</si>
  <si>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</si>
  <si>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</si>
  <si>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</si>
  <si>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</si>
  <si>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</si>
  <si>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</si>
  <si>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</si>
  <si>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</si>
  <si>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</si>
  <si>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</si>
  <si>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</si>
  <si>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</si>
  <si>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</si>
  <si>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</si>
  <si>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</si>
  <si>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</si>
  <si>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</si>
  <si>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</si>
  <si>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</si>
  <si>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</si>
  <si>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</si>
  <si>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</si>
  <si>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</si>
  <si>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</si>
  <si>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</si>
  <si>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</si>
  <si>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</si>
  <si>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</si>
  <si>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</si>
  <si>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</si>
  <si>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</si>
  <si>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</si>
  <si>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</si>
  <si>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</si>
  <si>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</si>
  <si>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</si>
  <si>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</si>
  <si>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</si>
  <si>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</si>
  <si>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</si>
  <si>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</si>
  <si>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</si>
  <si>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</si>
  <si>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</si>
  <si>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</si>
  <si>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</si>
  <si>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</si>
  <si>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</si>
  <si>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</si>
  <si>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</si>
  <si>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</si>
  <si>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</si>
  <si>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</si>
  <si>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</si>
  <si>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</si>
  <si>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</si>
  <si>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</si>
  <si>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</si>
  <si>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</si>
  <si>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</si>
  <si>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</si>
  <si>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</si>
  <si>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</si>
  <si>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</si>
  <si>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</si>
  <si>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</si>
  <si>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</si>
  <si>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</si>
  <si>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</si>
  <si>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</si>
  <si>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</si>
  <si>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</si>
  <si>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</si>
  <si>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</si>
  <si>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</si>
  <si>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</si>
  <si>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</si>
  <si>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</si>
  <si>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</si>
  <si>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</si>
  <si>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</si>
  <si>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</si>
  <si>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</si>
  <si>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</si>
  <si>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</si>
  <si>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</si>
  <si>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</si>
  <si>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</si>
  <si>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</si>
  <si>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</si>
  <si>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</si>
  <si>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</si>
  <si>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</si>
  <si>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</si>
  <si>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</si>
  <si>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</si>
  <si>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</si>
  <si>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</si>
  <si>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</si>
  <si>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</si>
  <si>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</si>
  <si>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</si>
  <si>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</si>
  <si>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</si>
  <si>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</si>
  <si>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</si>
  <si>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</si>
  <si>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</si>
  <si>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</si>
  <si>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</si>
  <si>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</si>
  <si>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</si>
  <si>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</si>
  <si>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</si>
  <si>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</si>
  <si>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</si>
  <si>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</si>
  <si>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</si>
  <si>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</si>
  <si>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</si>
  <si>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</si>
  <si>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</si>
  <si>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</si>
  <si>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</si>
  <si>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</si>
  <si>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</si>
  <si>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</si>
  <si>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</si>
  <si>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</si>
  <si>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</si>
  <si>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</si>
  <si>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</si>
  <si>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</si>
  <si>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</si>
  <si>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</si>
  <si>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</si>
  <si>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</si>
  <si>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</si>
  <si>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</si>
  <si>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</si>
  <si>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</si>
  <si>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</si>
  <si>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</si>
  <si>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</si>
  <si>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</si>
  <si>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</si>
  <si>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</si>
  <si>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</si>
  <si>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</si>
  <si>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</si>
  <si>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</si>
  <si>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</si>
  <si>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</si>
  <si>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</si>
  <si>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</si>
  <si>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</si>
  <si>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</si>
  <si>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</si>
  <si>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</si>
  <si>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</si>
  <si>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</si>
  <si>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</si>
  <si>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</si>
  <si>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</si>
  <si>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</si>
  <si>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</si>
  <si>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</si>
  <si>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</si>
  <si>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</si>
  <si>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</si>
  <si>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</si>
  <si>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</si>
  <si>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</si>
  <si>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</si>
  <si>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</si>
  <si>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</si>
  <si>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</si>
  <si>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</si>
  <si>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</si>
  <si>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</si>
  <si>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</si>
  <si>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</si>
  <si>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</si>
  <si>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</si>
  <si>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</si>
  <si>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</si>
  <si>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</si>
  <si>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</si>
  <si>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</si>
  <si>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</si>
  <si>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</si>
  <si>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</si>
  <si>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</si>
  <si>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</si>
  <si>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</si>
  <si>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</si>
  <si>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</si>
  <si>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</si>
  <si>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</si>
  <si>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</si>
  <si>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</si>
  <si>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</si>
  <si>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</si>
  <si>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</si>
  <si>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</si>
  <si>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</si>
  <si>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</si>
  <si>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</si>
  <si>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</si>
  <si>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</si>
  <si>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</si>
  <si>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</si>
  <si>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</si>
  <si>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</si>
  <si>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</si>
  <si>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</si>
  <si>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</si>
  <si>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</si>
  <si>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</si>
  <si>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</si>
  <si>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</si>
  <si>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</si>
  <si>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</si>
  <si>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</si>
  <si>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</si>
  <si>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</si>
  <si>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</si>
  <si>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</si>
  <si>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</si>
  <si>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</si>
  <si>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</si>
  <si>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</si>
  <si>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</si>
  <si>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</si>
  <si>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</si>
  <si>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</si>
  <si>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</si>
  <si>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</si>
  <si>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</si>
  <si>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</si>
  <si>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</si>
  <si>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</si>
  <si>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</si>
  <si>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</si>
  <si>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</si>
  <si>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</si>
  <si>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</si>
  <si>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</si>
  <si>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</si>
  <si>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</si>
  <si>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</si>
  <si>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</si>
  <si>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</si>
  <si>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</si>
  <si>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</si>
  <si>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</si>
  <si>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</si>
  <si>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</si>
  <si>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</si>
  <si>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</si>
  <si>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</si>
  <si>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</si>
  <si>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</si>
  <si>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</si>
  <si>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</si>
  <si>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</si>
  <si>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</si>
  <si>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</si>
  <si>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</si>
  <si>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</si>
  <si>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</si>
  <si>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</si>
  <si>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</si>
  <si>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</si>
  <si>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</si>
  <si>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</si>
  <si>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</si>
  <si>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</si>
  <si>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</si>
  <si>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</si>
  <si>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</si>
  <si>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</si>
  <si>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</si>
  <si>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</si>
  <si>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</si>
  <si>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</si>
  <si>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</si>
  <si>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</si>
  <si>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</si>
  <si>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</si>
  <si>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</si>
  <si>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</si>
  <si>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</si>
  <si>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</si>
  <si>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</si>
  <si>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</si>
  <si>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</si>
  <si>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</si>
  <si>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</si>
  <si>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</si>
  <si>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</si>
  <si>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</si>
  <si>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</si>
  <si>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</si>
  <si>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</si>
  <si>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</si>
  <si>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</si>
  <si>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</si>
  <si>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</si>
  <si>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</si>
  <si>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</si>
  <si>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</si>
  <si>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</si>
  <si>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</si>
  <si>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</si>
  <si>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</si>
  <si>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</si>
  <si>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</si>
  <si>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</si>
  <si>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</si>
  <si>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</si>
  <si>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</si>
  <si>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</si>
  <si>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</si>
  <si>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</si>
  <si>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</si>
  <si>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</si>
  <si>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</si>
  <si>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</si>
  <si>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</si>
  <si>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</si>
  <si>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</si>
  <si>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</si>
  <si>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</si>
  <si>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</si>
  <si>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</si>
  <si>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</si>
  <si>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</si>
  <si>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</si>
  <si>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</si>
  <si>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</si>
  <si>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</si>
  <si>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</si>
  <si>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</si>
  <si>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</si>
  <si>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</si>
  <si>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</si>
  <si>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</si>
  <si>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</si>
  <si>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</si>
  <si>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</si>
  <si>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</si>
  <si>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</si>
  <si>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</si>
  <si>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</si>
  <si>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</si>
  <si>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</si>
  <si>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</si>
  <si>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</si>
  <si>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</si>
  <si>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</si>
  <si>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</si>
  <si>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</si>
  <si>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</si>
  <si>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</si>
  <si>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</si>
  <si>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</si>
  <si>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</si>
  <si>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</si>
  <si>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</si>
  <si>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</si>
  <si>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</si>
  <si>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</si>
  <si>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</si>
  <si>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</si>
  <si>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</si>
  <si>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</si>
  <si>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</si>
  <si>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</si>
  <si>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</si>
  <si>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</si>
  <si>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</si>
  <si>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</si>
  <si>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</si>
  <si>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</si>
  <si>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</si>
  <si>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</si>
  <si>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</si>
  <si>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</si>
  <si>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</si>
  <si>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</si>
  <si>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</si>
  <si>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</si>
  <si>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</si>
  <si>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</si>
  <si>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</si>
  <si>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</si>
  <si>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</si>
  <si>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</si>
  <si>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</si>
  <si>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</si>
  <si>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</si>
  <si>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</si>
  <si>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</si>
  <si>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</si>
  <si>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</si>
  <si>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</si>
  <si>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</si>
  <si>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</si>
  <si>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</si>
  <si>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</si>
  <si>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</si>
  <si>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</si>
  <si>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</si>
  <si>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</si>
  <si>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</si>
  <si>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</si>
  <si>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</si>
  <si>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</si>
  <si>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</si>
  <si>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</si>
  <si>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</si>
  <si>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</si>
  <si>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</si>
  <si>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</si>
  <si>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</si>
  <si>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</si>
  <si>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</si>
  <si>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</si>
  <si>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</si>
  <si>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</si>
  <si>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</si>
  <si>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</si>
  <si>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</si>
  <si>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</si>
  <si>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</si>
  <si>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</si>
  <si>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</si>
  <si>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</si>
  <si>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</si>
  <si>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</si>
  <si>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</si>
  <si>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</si>
  <si>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</si>
  <si>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</si>
  <si>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</si>
  <si>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</si>
  <si>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</si>
  <si>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</si>
  <si>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</si>
  <si>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</si>
  <si>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</si>
  <si>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</si>
  <si>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</si>
  <si>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</si>
  <si>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</si>
  <si>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</si>
  <si>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</si>
  <si>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</si>
  <si>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</si>
  <si>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</si>
  <si>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</si>
  <si>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</si>
  <si>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</si>
  <si>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</si>
  <si>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</si>
  <si>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</si>
  <si>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</si>
  <si>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</si>
  <si>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</si>
  <si>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</si>
  <si>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</si>
  <si>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</si>
  <si>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</si>
  <si>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</si>
  <si>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</si>
  <si>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</si>
  <si>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</si>
  <si>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</si>
  <si>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</si>
  <si>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</si>
  <si>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</si>
  <si>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</si>
  <si>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</si>
  <si>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</si>
  <si>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</si>
  <si>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</si>
  <si>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</si>
  <si>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</si>
  <si>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</si>
  <si>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</si>
  <si>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</si>
  <si>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</si>
  <si>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</si>
  <si>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</si>
  <si>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</si>
  <si>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</si>
  <si>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</si>
  <si>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</si>
  <si>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</si>
  <si>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</si>
  <si>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</si>
  <si>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</si>
  <si>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</si>
  <si>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</si>
  <si>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</si>
  <si>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</si>
  <si>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</si>
  <si>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</si>
  <si>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</si>
  <si>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</si>
  <si>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</si>
  <si>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</si>
  <si>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</si>
  <si>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</si>
  <si>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</si>
  <si>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</si>
  <si>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</si>
  <si>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</si>
  <si>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</si>
  <si>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</si>
  <si>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</si>
  <si>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</si>
  <si>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</si>
  <si>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</si>
  <si>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</si>
  <si>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</si>
  <si>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</si>
  <si>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</si>
  <si>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</si>
  <si>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</si>
  <si>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</si>
  <si>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</si>
  <si>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</si>
  <si>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</si>
  <si>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</si>
  <si>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</si>
  <si>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</si>
  <si>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</si>
  <si>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</si>
  <si>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</si>
  <si>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</si>
  <si>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</si>
  <si>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</si>
  <si>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</si>
  <si>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</si>
  <si>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</si>
  <si>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</si>
  <si>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</si>
  <si>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</si>
  <si>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</si>
  <si>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</si>
  <si>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</si>
  <si>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</si>
  <si>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</si>
  <si>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</si>
  <si>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</si>
  <si>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</si>
  <si>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</si>
  <si>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</si>
  <si>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</si>
  <si>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</si>
  <si>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</si>
  <si>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</si>
  <si>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</si>
  <si>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</si>
  <si>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</si>
  <si>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</si>
  <si>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</si>
  <si>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</si>
  <si>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</si>
  <si>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</si>
  <si>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</si>
  <si>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</si>
  <si>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</si>
  <si>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</si>
  <si>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</si>
  <si>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</si>
  <si>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</si>
  <si>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</si>
  <si>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</si>
  <si>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</si>
  <si>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</si>
  <si>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</si>
  <si>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</si>
  <si>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</si>
  <si>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</si>
  <si>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</si>
  <si>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</si>
  <si>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</si>
  <si>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</si>
  <si>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</si>
  <si>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</si>
  <si>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</si>
  <si>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</si>
  <si>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</si>
  <si>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</si>
  <si>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</si>
  <si>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</si>
  <si>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</si>
  <si>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</si>
  <si>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</si>
  <si>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</si>
  <si>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</si>
  <si>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</si>
  <si>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</si>
  <si>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</si>
  <si>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</si>
  <si>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</si>
  <si>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</si>
  <si>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</si>
  <si>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</si>
  <si>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</si>
  <si>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</si>
  <si>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</si>
  <si>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</si>
  <si>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</si>
  <si>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</si>
  <si>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</si>
  <si>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</si>
  <si>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</si>
  <si>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</si>
  <si>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</si>
  <si>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</si>
  <si>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</si>
  <si>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</si>
  <si>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</si>
  <si>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</si>
  <si>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</si>
  <si>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</si>
  <si>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</si>
  <si>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</si>
  <si>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</si>
  <si>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</si>
  <si>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</si>
  <si>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</si>
  <si>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</si>
  <si>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</si>
  <si>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</si>
  <si>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</si>
  <si>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</si>
  <si>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</si>
  <si>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</si>
  <si>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</si>
  <si>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</si>
  <si>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</si>
  <si>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</si>
  <si>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</si>
  <si>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</si>
  <si>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</si>
  <si>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</si>
  <si>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</si>
  <si>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</si>
  <si>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</si>
  <si>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</si>
  <si>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</si>
  <si>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</si>
  <si>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</si>
  <si>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</si>
  <si>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</si>
  <si>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</si>
  <si>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</si>
  <si>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</si>
  <si>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</si>
  <si>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</si>
  <si>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</si>
  <si>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</si>
  <si>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</si>
  <si>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</si>
  <si>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</si>
  <si>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</si>
  <si>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</si>
  <si>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</si>
  <si>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</si>
  <si>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</si>
  <si>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</si>
  <si>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</si>
  <si>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</si>
  <si>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</si>
  <si>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</si>
  <si>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</si>
  <si>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</si>
  <si>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</si>
  <si>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</si>
  <si>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</si>
  <si>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</si>
  <si>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</si>
  <si>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</si>
  <si>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</si>
  <si>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</si>
  <si>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</si>
  <si>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</si>
  <si>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</si>
  <si>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</si>
  <si>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</si>
  <si>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</si>
  <si>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</si>
  <si>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</si>
  <si>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</si>
  <si>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</si>
  <si>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</si>
  <si>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</si>
  <si>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</si>
  <si>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</si>
  <si>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</si>
  <si>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</si>
  <si>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</si>
  <si>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</si>
  <si>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</si>
  <si>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</si>
  <si>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</si>
  <si>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</si>
  <si>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</si>
  <si>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</si>
  <si>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</si>
  <si>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</si>
  <si>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</si>
  <si>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</si>
  <si>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</si>
  <si>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</si>
  <si>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</si>
  <si>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</si>
  <si>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</si>
  <si>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</si>
  <si>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</si>
  <si>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</si>
  <si>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</si>
  <si>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</si>
  <si>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</si>
  <si>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</si>
  <si>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</si>
  <si>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</si>
  <si>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</si>
  <si>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</si>
  <si>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</si>
  <si>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</si>
  <si>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</si>
  <si>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</si>
  <si>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</si>
  <si>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</si>
  <si>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</si>
  <si>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</si>
  <si>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</si>
  <si>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</si>
  <si>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</si>
  <si>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</si>
  <si>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</si>
  <si>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</si>
  <si>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</si>
  <si>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</si>
  <si>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</si>
  <si>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</si>
  <si>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</si>
  <si>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</si>
  <si>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</si>
  <si>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</si>
  <si>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</si>
  <si>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</si>
  <si>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</si>
  <si>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</si>
  <si>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</si>
  <si>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</si>
  <si>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</si>
  <si>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</si>
  <si>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</si>
  <si>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</si>
  <si>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</si>
  <si>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</si>
  <si>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</si>
  <si>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</si>
  <si>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</si>
  <si>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</si>
  <si>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</si>
  <si>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</si>
  <si>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</si>
  <si>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</si>
  <si>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</si>
  <si>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</si>
  <si>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</si>
  <si>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</si>
  <si>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</si>
  <si>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</si>
  <si>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</si>
  <si>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</si>
  <si>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</si>
  <si>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</si>
  <si>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</si>
  <si>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</si>
  <si>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</si>
  <si>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</si>
  <si>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</si>
  <si>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</si>
  <si>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</si>
  <si>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</si>
  <si>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</si>
  <si>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</si>
  <si>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</si>
  <si>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</si>
  <si>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</si>
  <si>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</si>
  <si>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</si>
  <si>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</si>
  <si>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</si>
  <si>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</si>
  <si>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</si>
  <si>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</si>
  <si>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</si>
  <si>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</si>
  <si>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</si>
  <si>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</si>
  <si>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</si>
  <si>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</si>
  <si>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</si>
  <si>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</si>
  <si>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</si>
  <si>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</si>
  <si>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</si>
  <si>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</si>
  <si>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</si>
  <si>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</si>
  <si>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</si>
  <si>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</si>
  <si>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</si>
  <si>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</si>
  <si>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</si>
  <si>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</si>
  <si>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</si>
  <si>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</si>
  <si>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</si>
  <si>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</si>
  <si>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</si>
  <si>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</si>
  <si>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</si>
  <si>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</si>
  <si>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</si>
  <si>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</si>
  <si>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</si>
  <si>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</si>
  <si>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</si>
  <si>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</si>
  <si>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</si>
  <si>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</si>
  <si>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</si>
  <si>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</si>
  <si>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</si>
  <si>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</si>
  <si>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</si>
  <si>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</si>
  <si>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</si>
  <si>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</si>
  <si>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</si>
  <si>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</si>
  <si>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</si>
  <si>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</si>
  <si>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</si>
  <si>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</si>
  <si>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</si>
  <si>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</si>
  <si>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</si>
  <si>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</si>
  <si>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</si>
  <si>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</si>
  <si>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</si>
  <si>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</si>
  <si>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</si>
  <si>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</si>
  <si>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</si>
  <si>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</si>
  <si>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</si>
  <si>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</si>
  <si>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</si>
  <si>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</si>
  <si>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</si>
  <si>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</si>
  <si>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</si>
  <si>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</si>
  <si>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</si>
  <si>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</si>
  <si>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</si>
  <si>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</si>
  <si>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</si>
  <si>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</si>
  <si>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</si>
  <si>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</si>
  <si>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</si>
  <si>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</si>
  <si>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</si>
  <si>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</si>
  <si>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</si>
  <si>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</si>
  <si>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</si>
  <si>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</si>
  <si>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</si>
  <si>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</si>
  <si>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</si>
  <si>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</si>
  <si>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</si>
  <si>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</si>
  <si>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</si>
  <si>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</si>
  <si>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</si>
  <si>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</si>
  <si>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</si>
  <si>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</si>
  <si>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</si>
  <si>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</si>
  <si>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</si>
  <si>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</si>
  <si>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</si>
  <si>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</si>
  <si>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</si>
  <si>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</si>
  <si>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</si>
  <si>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</si>
  <si>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</si>
  <si>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</si>
  <si>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</si>
  <si>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</si>
  <si>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</si>
  <si>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</si>
  <si>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</si>
  <si>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</si>
  <si>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</si>
  <si>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</si>
  <si>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</si>
  <si>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</si>
  <si>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</si>
  <si>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</si>
  <si>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</si>
  <si>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</si>
  <si>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</si>
  <si>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</si>
  <si>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</si>
  <si>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</si>
  <si>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</si>
  <si>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</si>
  <si>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</si>
  <si>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</si>
  <si>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</si>
  <si>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</si>
  <si>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</si>
  <si>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</si>
  <si>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</si>
  <si>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</si>
  <si>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</si>
  <si>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</si>
  <si>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</si>
  <si>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</si>
  <si>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</si>
  <si>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</si>
  <si>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</si>
  <si>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</si>
  <si>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</si>
  <si>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</si>
  <si>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</si>
  <si>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</si>
  <si>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</si>
  <si>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</si>
  <si>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</si>
  <si>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</si>
  <si>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</si>
  <si>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</si>
  <si>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</si>
  <si>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</si>
  <si>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</si>
  <si>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</si>
  <si>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</si>
  <si>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</si>
  <si>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</si>
  <si>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</si>
  <si>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</si>
  <si>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</si>
  <si>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</si>
  <si>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</si>
  <si>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</si>
  <si>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</si>
  <si>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</si>
  <si>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</si>
  <si>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</si>
  <si>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</si>
  <si>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</si>
  <si>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</si>
  <si>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</si>
  <si>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</si>
  <si>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</si>
  <si>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</si>
  <si>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</si>
  <si>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</si>
  <si>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</si>
  <si>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</si>
  <si>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</si>
  <si>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</si>
  <si>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</si>
  <si>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</si>
  <si>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</si>
  <si>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</si>
  <si>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</si>
  <si>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</si>
  <si>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</si>
  <si>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</si>
  <si>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</si>
  <si>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</si>
  <si>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</si>
  <si>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</si>
  <si>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</si>
  <si>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</si>
  <si>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</si>
  <si>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</si>
  <si>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</si>
  <si>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</si>
  <si>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</si>
  <si>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</si>
  <si>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</si>
  <si>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</si>
  <si>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</si>
  <si>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</si>
  <si>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</si>
  <si>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</si>
  <si>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</si>
  <si>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</si>
  <si>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</si>
  <si>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</si>
  <si>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</si>
  <si>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</si>
  <si>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</si>
  <si>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</si>
  <si>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</si>
  <si>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</si>
  <si>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</si>
  <si>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</si>
  <si>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</si>
  <si>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</si>
  <si>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</si>
  <si>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</si>
  <si>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</si>
  <si>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</si>
  <si>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</si>
  <si>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</si>
  <si>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</si>
  <si>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</si>
  <si>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</si>
  <si>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</si>
  <si>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</si>
  <si>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</si>
  <si>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</si>
  <si>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</si>
  <si>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</si>
  <si>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</si>
  <si>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</si>
  <si>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</si>
  <si>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</si>
  <si>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</si>
  <si>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</si>
  <si>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</si>
  <si>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</si>
  <si>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</si>
  <si>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</si>
  <si>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</si>
  <si>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</si>
  <si>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</si>
  <si>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</si>
  <si>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</si>
  <si>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</si>
  <si>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</si>
  <si>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</si>
  <si>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</si>
  <si>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</si>
  <si>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</si>
  <si>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</si>
  <si>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</si>
  <si>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</si>
  <si>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</si>
  <si>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</si>
  <si>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</si>
  <si>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</si>
  <si>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</si>
  <si>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</si>
  <si>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</si>
  <si>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</si>
  <si>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</si>
  <si>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</si>
  <si>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</si>
  <si>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</si>
  <si>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</si>
  <si>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</si>
  <si>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</si>
  <si>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</si>
  <si>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</si>
  <si>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</si>
  <si>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</si>
  <si>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</si>
  <si>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</si>
  <si>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</si>
  <si>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</si>
  <si>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</si>
  <si>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</si>
  <si>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</si>
  <si>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</si>
  <si>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</si>
  <si>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</si>
  <si>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</si>
  <si>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</si>
  <si>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</si>
  <si>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</si>
  <si>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</si>
  <si>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</si>
  <si>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</si>
  <si>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</si>
  <si>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</si>
  <si>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</si>
  <si>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</si>
  <si>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</si>
  <si>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</si>
  <si>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</si>
  <si>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</si>
  <si>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</si>
  <si>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</si>
  <si>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</si>
  <si>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</si>
  <si>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</si>
  <si>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</si>
  <si>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</si>
  <si>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</si>
  <si>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</si>
  <si>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</si>
  <si>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</si>
  <si>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</si>
  <si>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</si>
  <si>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</si>
  <si>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</si>
  <si>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</si>
  <si>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</si>
  <si>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</si>
  <si>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</si>
  <si>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</si>
  <si>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</si>
  <si>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</si>
  <si>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</si>
  <si>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</si>
  <si>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</si>
  <si>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</si>
  <si>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</si>
  <si>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</si>
  <si>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</si>
  <si>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</si>
  <si>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</si>
  <si>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</si>
  <si>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</si>
  <si>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</si>
  <si>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</si>
  <si>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</si>
  <si>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</si>
  <si>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</si>
  <si>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</si>
  <si>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</si>
  <si>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</si>
  <si>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</si>
  <si>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</si>
  <si>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</si>
  <si>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</si>
  <si>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</si>
  <si>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</si>
  <si>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</si>
  <si>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</si>
  <si>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</si>
  <si>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</si>
  <si>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</si>
  <si>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</si>
  <si>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</si>
  <si>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</si>
  <si>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</si>
  <si>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</si>
  <si>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</si>
  <si>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</si>
  <si>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</si>
  <si>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</si>
  <si>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</si>
  <si>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</si>
  <si>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</si>
  <si>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</si>
  <si>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</si>
  <si>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</si>
  <si>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</si>
  <si>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</si>
  <si>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</si>
  <si>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</si>
  <si>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</si>
  <si>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</si>
  <si>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</si>
  <si>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</si>
  <si>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</si>
  <si>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</si>
  <si>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</si>
  <si>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</si>
  <si>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</si>
  <si>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</si>
  <si>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</si>
  <si>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</si>
  <si>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</si>
  <si>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</si>
  <si>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</si>
  <si>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</si>
  <si>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</si>
  <si>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</si>
  <si>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</si>
  <si>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</si>
  <si>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</si>
  <si>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</si>
  <si>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</si>
  <si>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</si>
  <si>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</si>
  <si>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</si>
  <si>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</si>
  <si>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</si>
  <si>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</si>
  <si>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</si>
  <si>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</si>
  <si>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</si>
  <si>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</si>
  <si>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</si>
  <si>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</si>
  <si>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</si>
  <si>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</si>
  <si>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</si>
  <si>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</si>
  <si>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</si>
  <si>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</si>
  <si>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</si>
  <si>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</si>
  <si>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</si>
  <si>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</si>
  <si>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</si>
  <si>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</si>
  <si>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</si>
  <si>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</si>
  <si>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</si>
  <si>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</si>
  <si>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</si>
  <si>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</si>
  <si>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</si>
  <si>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</si>
  <si>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</si>
  <si>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</si>
  <si>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</si>
  <si>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</si>
  <si>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</si>
  <si>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</si>
  <si>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</si>
  <si>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</si>
  <si>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</si>
  <si>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</si>
  <si>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</si>
  <si>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</si>
  <si>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</si>
  <si>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</si>
  <si>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</si>
  <si>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</si>
  <si>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</si>
  <si>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</si>
  <si>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</si>
  <si>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</si>
  <si>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</si>
  <si>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</si>
  <si>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</si>
  <si>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</si>
  <si>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</si>
  <si>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</si>
  <si>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</si>
  <si>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</si>
  <si>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</si>
  <si>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</si>
  <si>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</si>
  <si>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</si>
  <si>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</si>
  <si>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</si>
  <si>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</si>
  <si>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</si>
  <si>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</si>
  <si>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</si>
  <si>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</si>
  <si>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</si>
  <si>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</si>
  <si>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</si>
  <si>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</si>
  <si>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</si>
  <si>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</si>
  <si>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</si>
  <si>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</si>
  <si>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</si>
  <si>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</si>
  <si>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</si>
  <si>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</si>
  <si>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</si>
  <si>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</si>
  <si>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</si>
  <si>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</si>
  <si>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</si>
  <si>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</si>
  <si>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</si>
  <si>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</si>
  <si>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</si>
  <si>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</si>
  <si>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</si>
  <si>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</si>
  <si>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</si>
  <si>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</si>
  <si>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</si>
  <si>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</si>
  <si>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</si>
  <si>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</si>
  <si>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</si>
  <si>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</si>
  <si>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</si>
  <si>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</si>
  <si>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</si>
  <si>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</si>
  <si>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</si>
  <si>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</si>
  <si>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</si>
  <si>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</si>
  <si>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</si>
  <si>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</si>
  <si>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</si>
  <si>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</si>
  <si>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</si>
  <si>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</si>
  <si>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</si>
  <si>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</si>
  <si>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</si>
  <si>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</si>
  <si>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</si>
  <si>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</si>
  <si>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</si>
  <si>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</si>
  <si>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</si>
  <si>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</si>
  <si>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</si>
  <si>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</si>
  <si>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</si>
  <si>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</si>
  <si>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</si>
  <si>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</si>
  <si>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</si>
  <si>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</si>
  <si>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</si>
  <si>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</si>
  <si>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</si>
  <si>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</si>
  <si>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</si>
  <si>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</si>
  <si>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</si>
  <si>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</si>
  <si>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</si>
  <si>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</si>
  <si>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</si>
  <si>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</si>
  <si>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</si>
  <si>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</si>
  <si>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</si>
  <si>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</si>
  <si>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</si>
  <si>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</si>
  <si>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</si>
  <si>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</si>
  <si>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</si>
  <si>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</si>
  <si>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</si>
  <si>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</si>
  <si>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</si>
  <si>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</si>
  <si>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</si>
  <si>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</si>
  <si>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</si>
  <si>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</si>
  <si>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</si>
  <si>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</si>
  <si>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</si>
  <si>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</si>
  <si>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</si>
  <si>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</si>
  <si>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</si>
  <si>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</si>
  <si>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</si>
  <si>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</si>
  <si>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</si>
  <si>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</si>
  <si>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</si>
  <si>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</si>
  <si>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</si>
  <si>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</si>
  <si>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</si>
  <si>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</si>
  <si>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</si>
  <si>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</si>
  <si>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</si>
  <si>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</si>
  <si>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</si>
  <si>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</si>
  <si>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</si>
  <si>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</si>
  <si>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</si>
  <si>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</si>
  <si>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</si>
  <si>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</si>
  <si>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</si>
  <si>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</si>
  <si>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</si>
  <si>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</si>
  <si>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</si>
  <si>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</si>
  <si>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</si>
  <si>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</si>
  <si>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</si>
  <si>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</si>
  <si>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</si>
  <si>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</si>
  <si>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</si>
  <si>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</si>
  <si>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</si>
  <si>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</si>
  <si>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</si>
  <si>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</si>
  <si>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</si>
  <si>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</si>
  <si>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</si>
  <si>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</si>
  <si>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</si>
  <si>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</si>
  <si>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</si>
  <si>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</si>
  <si>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</si>
  <si>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</si>
  <si>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</si>
  <si>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</si>
  <si>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</si>
  <si>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</si>
  <si>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</si>
  <si>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</si>
  <si>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</si>
  <si>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</si>
  <si>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</si>
  <si>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</si>
  <si>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</si>
  <si>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</si>
  <si>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</si>
  <si>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</si>
  <si>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</si>
  <si>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</si>
  <si>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</si>
  <si>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</si>
  <si>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</si>
  <si>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</si>
  <si>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</si>
  <si>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</si>
  <si>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</si>
  <si>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</si>
  <si>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</si>
  <si>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</si>
  <si>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</si>
  <si>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</si>
  <si>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</si>
  <si>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</si>
  <si>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</si>
  <si>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</si>
  <si>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</si>
  <si>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</si>
  <si>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</si>
  <si>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</si>
  <si>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</si>
  <si>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</si>
  <si>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</si>
  <si>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</si>
  <si>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</si>
  <si>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</si>
  <si>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</si>
  <si>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</si>
  <si>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</si>
  <si>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</si>
  <si>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</si>
  <si>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</si>
  <si>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</si>
  <si>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</si>
  <si>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</si>
  <si>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</si>
  <si>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</si>
  <si>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</si>
  <si>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</si>
  <si>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</si>
  <si>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</si>
  <si>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</si>
  <si>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</si>
  <si>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</si>
  <si>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</si>
  <si>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</si>
  <si>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</si>
  <si>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</si>
  <si>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</si>
  <si>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</si>
  <si>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</si>
  <si>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</si>
  <si>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</si>
  <si>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</si>
  <si>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</si>
  <si>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</si>
  <si>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</si>
  <si>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</si>
  <si>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</si>
  <si>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</si>
  <si>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</si>
  <si>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</si>
  <si>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</si>
  <si>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</si>
  <si>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</si>
  <si>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</si>
  <si>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</si>
  <si>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</si>
  <si>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</si>
  <si>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</si>
  <si>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</si>
  <si>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</si>
  <si>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</si>
  <si>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</si>
  <si>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</si>
  <si>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</si>
  <si>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</si>
  <si>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</si>
  <si>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</si>
  <si>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</si>
  <si>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</si>
  <si>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</si>
  <si>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</si>
  <si>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</si>
  <si>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</si>
  <si>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</si>
  <si>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</si>
  <si>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</si>
  <si>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</si>
  <si>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</si>
  <si>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</si>
  <si>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</si>
  <si>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</si>
  <si>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</si>
  <si>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</si>
  <si>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</si>
  <si>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</si>
  <si>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</si>
  <si>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</si>
  <si>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</si>
  <si>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</si>
  <si>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</si>
  <si>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</si>
  <si>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</si>
  <si>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</si>
  <si>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</si>
  <si>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</si>
  <si>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</si>
  <si>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</si>
  <si>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</si>
  <si>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</si>
  <si>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</si>
  <si>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</si>
  <si>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</si>
  <si>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</si>
  <si>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</si>
  <si>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</si>
  <si>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</si>
  <si>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</si>
  <si>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</si>
  <si>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</si>
  <si>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</si>
  <si>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</si>
  <si>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</si>
  <si>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</si>
  <si>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</si>
  <si>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</si>
  <si>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</si>
  <si>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</si>
  <si>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</si>
  <si>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</si>
  <si>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</si>
  <si>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</si>
  <si>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</si>
  <si>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</si>
  <si>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</si>
  <si>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</si>
  <si>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</si>
  <si>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</si>
  <si>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</si>
  <si>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</si>
  <si>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</si>
  <si>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</si>
  <si>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</si>
  <si>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</si>
  <si>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</si>
  <si>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</si>
  <si>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</si>
  <si>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</si>
  <si>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</si>
  <si>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</si>
  <si>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</si>
  <si>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</si>
  <si>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</si>
  <si>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</si>
  <si>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</si>
  <si>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</si>
  <si>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</si>
  <si>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</si>
  <si>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</si>
  <si>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</si>
  <si>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</si>
  <si>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</si>
  <si>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</si>
  <si>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</si>
  <si>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</si>
  <si>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</si>
  <si>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</si>
  <si>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</si>
  <si>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</si>
  <si>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</si>
  <si>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</si>
  <si>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</si>
  <si>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</si>
  <si>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</si>
  <si>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</si>
  <si>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</si>
  <si>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</si>
  <si>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</si>
  <si>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</si>
  <si>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</si>
  <si>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</si>
  <si>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</si>
  <si>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</si>
  <si>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</si>
  <si>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</si>
  <si>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</si>
  <si>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</si>
  <si>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</si>
  <si>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</si>
  <si>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</si>
  <si>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</si>
  <si>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</si>
  <si>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</si>
  <si>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</si>
  <si>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</si>
  <si>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</si>
  <si>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</si>
  <si>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</si>
  <si>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</si>
  <si>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</si>
  <si>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</si>
  <si>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</si>
  <si>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</si>
  <si>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</si>
  <si>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</si>
  <si>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</si>
  <si>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</si>
  <si>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</si>
  <si>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</si>
  <si>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</si>
  <si>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</si>
  <si>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</si>
  <si>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</si>
  <si>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</si>
  <si>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</si>
  <si>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</si>
  <si>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</si>
  <si>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</si>
  <si>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</si>
  <si>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</si>
  <si>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</si>
  <si>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</si>
  <si>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</si>
  <si>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</si>
  <si>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</si>
  <si>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</si>
  <si>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</si>
  <si>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</si>
  <si>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</si>
  <si>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</si>
  <si>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</si>
  <si>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</si>
  <si>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</si>
  <si>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</si>
  <si>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</si>
  <si>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</si>
  <si>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</si>
  <si>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</si>
  <si>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</si>
  <si>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</si>
  <si>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</si>
  <si>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</si>
  <si>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</si>
  <si>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</si>
  <si>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</si>
  <si>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</si>
  <si>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</si>
  <si>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</si>
  <si>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</si>
  <si>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</si>
  <si>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</si>
  <si>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</si>
  <si>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</si>
  <si>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</si>
  <si>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</si>
  <si>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</si>
  <si>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</si>
  <si>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</si>
  <si>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</si>
  <si>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</si>
  <si>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</si>
  <si>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</si>
  <si>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</si>
  <si>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</si>
  <si>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</si>
  <si>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</si>
  <si>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</si>
  <si>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</si>
  <si>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</si>
  <si>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</si>
  <si>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</si>
  <si>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</si>
  <si>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</si>
  <si>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</si>
  <si>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</si>
  <si>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</si>
  <si>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</si>
  <si>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</si>
  <si>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</si>
  <si>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</si>
  <si>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</si>
  <si>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</si>
  <si>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</si>
  <si>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</si>
  <si>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</si>
  <si>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</si>
  <si>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</si>
  <si>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</si>
  <si>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</si>
  <si>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</si>
  <si>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</si>
  <si>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</si>
  <si>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</si>
  <si>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</si>
  <si>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</si>
  <si>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</si>
  <si>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</si>
  <si>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</si>
  <si>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</si>
  <si>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</si>
  <si>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</si>
  <si>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</si>
  <si>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</si>
  <si>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</si>
  <si>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</si>
  <si>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</si>
  <si>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</si>
  <si>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</si>
  <si>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</si>
  <si>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</si>
  <si>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</si>
  <si>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</si>
  <si>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</si>
  <si>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</si>
  <si>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</si>
  <si>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</si>
  <si>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</si>
  <si>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</si>
  <si>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</si>
  <si>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</si>
  <si>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</si>
  <si>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</si>
  <si>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</si>
  <si>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</si>
  <si>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</si>
  <si>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</si>
  <si>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</si>
  <si>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</si>
  <si>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</si>
  <si>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</si>
  <si>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</si>
  <si>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</si>
  <si>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</si>
  <si>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</si>
  <si>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</si>
  <si>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</si>
  <si>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</si>
  <si>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</si>
  <si>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</si>
  <si>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</si>
  <si>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</si>
  <si>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</si>
  <si>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</si>
  <si>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</si>
  <si>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</si>
  <si>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</si>
  <si>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</si>
  <si>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</si>
  <si>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</si>
  <si>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</si>
  <si>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</si>
  <si>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</si>
  <si>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</si>
  <si>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</si>
  <si>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</si>
  <si>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</si>
  <si>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</si>
  <si>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</si>
  <si>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</si>
  <si>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</si>
  <si>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</si>
  <si>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</si>
  <si>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</si>
  <si>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</si>
  <si>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</si>
  <si>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</si>
  <si>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</si>
  <si>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</si>
  <si>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</si>
  <si>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</si>
  <si>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</si>
  <si>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</si>
  <si>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</si>
  <si>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</si>
  <si>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</si>
  <si>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</si>
  <si>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</si>
  <si>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</si>
  <si>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</si>
  <si>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</si>
  <si>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</si>
  <si>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</si>
  <si>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</si>
  <si>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</si>
  <si>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</si>
  <si>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</si>
  <si>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</si>
  <si>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</si>
  <si>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</si>
  <si>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</si>
  <si>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</si>
  <si>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</si>
  <si>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</si>
  <si>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</si>
  <si>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</si>
  <si>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</si>
  <si>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</si>
  <si>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</si>
  <si>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</si>
  <si>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</si>
  <si>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</si>
  <si>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</si>
  <si>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</si>
  <si>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</si>
  <si>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</si>
  <si>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</si>
  <si>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</si>
  <si>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</si>
  <si>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</si>
  <si>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</si>
  <si>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</si>
  <si>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</si>
  <si>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</si>
  <si>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</si>
  <si>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</si>
  <si>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</si>
  <si>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</si>
  <si>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</si>
  <si>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</si>
  <si>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</si>
  <si>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</si>
  <si>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</si>
  <si>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</si>
  <si>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</si>
  <si>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</si>
  <si>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</si>
  <si>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</si>
  <si>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</si>
  <si>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</si>
  <si>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</si>
  <si>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</si>
  <si>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</si>
  <si>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</si>
  <si>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</si>
  <si>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</si>
  <si>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</si>
  <si>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</si>
  <si>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</si>
  <si>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</si>
  <si>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</si>
  <si>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</si>
  <si>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</si>
  <si>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</si>
  <si>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</si>
  <si>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</si>
  <si>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</si>
  <si>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</si>
  <si>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</si>
  <si>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</si>
  <si>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</si>
  <si>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</si>
  <si>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</si>
  <si>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</si>
  <si>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</si>
  <si>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</si>
  <si>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</si>
  <si>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</si>
  <si>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</si>
  <si>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</si>
  <si>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</si>
  <si>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</si>
  <si>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</si>
  <si>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</si>
  <si>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</si>
  <si>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</si>
  <si>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</si>
  <si>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</si>
  <si>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</si>
  <si>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</si>
  <si>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</si>
  <si>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</si>
  <si>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</si>
  <si>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</si>
  <si>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</si>
  <si>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</si>
  <si>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</si>
  <si>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</si>
  <si>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</si>
  <si>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</si>
  <si>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</si>
  <si>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</si>
  <si>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</si>
  <si>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</si>
  <si>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</si>
  <si>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</si>
  <si>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</si>
  <si>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</si>
  <si>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</si>
  <si>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</si>
  <si>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</si>
  <si>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</si>
  <si>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</si>
  <si>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</si>
  <si>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</si>
  <si>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</si>
  <si>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</si>
  <si>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</si>
  <si>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</si>
  <si>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</si>
  <si>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</si>
  <si>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</si>
  <si>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</si>
  <si>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</si>
  <si>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</si>
  <si>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</si>
  <si>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</si>
  <si>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</si>
  <si>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</si>
  <si>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</si>
  <si>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</si>
  <si>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</si>
  <si>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</si>
  <si>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</si>
  <si>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</si>
  <si>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</si>
  <si>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</si>
  <si>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</si>
  <si>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</si>
  <si>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</si>
  <si>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</si>
  <si>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</si>
  <si>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</si>
  <si>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</si>
  <si>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</si>
  <si>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</si>
  <si>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</si>
  <si>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</si>
  <si>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</si>
  <si>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</si>
  <si>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</si>
  <si>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</si>
  <si>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</si>
  <si>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</si>
  <si>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</si>
  <si>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</si>
  <si>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</si>
  <si>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</si>
  <si>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</si>
  <si>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</si>
  <si>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</si>
  <si>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</si>
  <si>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</si>
  <si>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</si>
  <si>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</si>
  <si>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</si>
  <si>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</si>
  <si>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</si>
  <si>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</si>
  <si>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</si>
  <si>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</si>
  <si>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</si>
  <si>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</si>
  <si>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</si>
  <si>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</si>
  <si>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</si>
  <si>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</si>
  <si>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</si>
  <si>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</si>
  <si>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</si>
  <si>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</si>
  <si>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</si>
  <si>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</si>
  <si>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</si>
  <si>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</si>
  <si>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</si>
  <si>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</si>
  <si>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</si>
  <si>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</si>
  <si>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</si>
  <si>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</si>
  <si>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</si>
  <si>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</si>
  <si>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</si>
  <si>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</si>
  <si>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</si>
  <si>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</si>
  <si>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</si>
  <si>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</si>
  <si>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</si>
  <si>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</si>
  <si>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</si>
  <si>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</si>
  <si>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</si>
  <si>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</si>
  <si>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</si>
  <si>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</si>
  <si>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</si>
  <si>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</si>
  <si>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</si>
  <si>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</si>
  <si>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</si>
  <si>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</si>
  <si>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</si>
  <si>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</si>
  <si>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</si>
  <si>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</si>
  <si>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</si>
  <si>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</si>
  <si>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</si>
  <si>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</si>
  <si>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</si>
  <si>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</si>
  <si>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</si>
  <si>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</si>
  <si>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</si>
  <si>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</si>
  <si>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</si>
  <si>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</si>
  <si>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</si>
  <si>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</si>
  <si>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</si>
  <si>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</si>
  <si>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</si>
  <si>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</si>
  <si>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</si>
  <si>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</si>
  <si>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</si>
  <si>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</si>
  <si>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</si>
  <si>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</si>
  <si>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</si>
  <si>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</si>
  <si>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</si>
  <si>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</si>
  <si>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</si>
  <si>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</si>
  <si>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</si>
  <si>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</si>
  <si>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</si>
  <si>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</si>
  <si>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</si>
  <si>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</si>
  <si>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</si>
  <si>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</si>
  <si>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</si>
  <si>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</si>
  <si>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</si>
  <si>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</si>
  <si>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</si>
  <si>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</si>
  <si>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</si>
  <si>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</si>
  <si>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</si>
  <si>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</si>
  <si>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</si>
  <si>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</si>
  <si>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</si>
  <si>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</si>
  <si>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</si>
  <si>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</si>
  <si>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</si>
  <si>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</si>
  <si>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</si>
  <si>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</si>
  <si>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</si>
  <si>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</si>
  <si>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</si>
  <si>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</si>
  <si>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</si>
  <si>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</si>
  <si>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</si>
  <si>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</si>
  <si>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</si>
  <si>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</si>
  <si>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</si>
  <si>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</si>
  <si>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</si>
  <si>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</si>
  <si>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</si>
  <si>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</si>
  <si>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</si>
  <si>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</si>
  <si>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</si>
  <si>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</si>
  <si>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</si>
  <si>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</si>
  <si>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</si>
  <si>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</si>
  <si>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</si>
  <si>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</si>
  <si>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</si>
  <si>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</si>
  <si>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</si>
  <si>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</si>
  <si>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</si>
  <si>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</si>
  <si>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</si>
  <si>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</si>
  <si>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</si>
  <si>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</si>
  <si>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</si>
  <si>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</si>
  <si>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</si>
  <si>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</si>
  <si>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</si>
  <si>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</si>
  <si>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</si>
  <si>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</si>
  <si>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</si>
  <si>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</si>
  <si>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</si>
  <si>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</si>
  <si>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</si>
  <si>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</si>
  <si>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</si>
  <si>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</si>
  <si>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</si>
  <si>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</si>
  <si>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</si>
  <si>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</si>
  <si>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</si>
  <si>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</si>
  <si>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</si>
  <si>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</si>
  <si>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</si>
  <si>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</si>
  <si>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</si>
  <si>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</si>
  <si>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</si>
  <si>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</si>
  <si>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</si>
  <si>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</si>
  <si>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</si>
  <si>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</si>
  <si>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</si>
  <si>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</si>
  <si>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</si>
  <si>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</si>
  <si>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</si>
  <si>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</si>
  <si>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</si>
  <si>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</si>
  <si>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</si>
  <si>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</si>
  <si>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</si>
  <si>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</si>
  <si>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</si>
  <si>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</si>
  <si>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</si>
  <si>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</si>
  <si>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</si>
  <si>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</si>
  <si>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</si>
  <si>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</si>
  <si>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</si>
  <si>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</si>
  <si>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</si>
  <si>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</si>
  <si>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</si>
  <si>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</si>
  <si>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</si>
  <si>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</si>
  <si>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</si>
  <si>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</si>
  <si>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</si>
  <si>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</si>
  <si>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</si>
  <si>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</si>
  <si>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</si>
  <si>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</si>
  <si>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</si>
  <si>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</si>
  <si>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</si>
  <si>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</si>
  <si>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</si>
  <si>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</si>
  <si>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</si>
  <si>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</si>
  <si>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</si>
  <si>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</si>
  <si>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</si>
  <si>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</si>
  <si>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</si>
  <si>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</si>
  <si>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</si>
  <si>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</si>
  <si>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</si>
  <si>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</si>
  <si>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</si>
  <si>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</si>
  <si>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</si>
  <si>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</si>
  <si>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</si>
  <si>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</si>
  <si>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</si>
  <si>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</si>
  <si>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</si>
  <si>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</si>
  <si>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</si>
  <si>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</si>
  <si>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</si>
  <si>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</si>
  <si>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</si>
  <si>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</si>
  <si>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</si>
  <si>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</si>
  <si>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</si>
  <si>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</si>
  <si>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</si>
  <si>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</si>
  <si>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</si>
  <si>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</si>
  <si>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</si>
  <si>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</si>
  <si>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</si>
  <si>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</si>
  <si>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</si>
  <si>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</si>
  <si>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</si>
  <si>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</si>
  <si>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</si>
  <si>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</si>
  <si>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</si>
  <si>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</si>
  <si>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</si>
  <si>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</si>
  <si>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</si>
  <si>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</si>
  <si>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</si>
  <si>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</si>
  <si>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</si>
  <si>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</si>
  <si>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</si>
  <si>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</si>
  <si>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</si>
  <si>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</si>
  <si>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</si>
  <si>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</si>
  <si>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</si>
  <si>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</si>
  <si>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</si>
  <si>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</si>
  <si>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</si>
  <si>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</si>
  <si>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</si>
  <si>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</si>
  <si>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</si>
  <si>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</si>
  <si>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</si>
  <si>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</si>
  <si>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</si>
  <si>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</si>
  <si>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</si>
  <si>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</si>
  <si>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</si>
  <si>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</si>
  <si>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</si>
  <si>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</si>
  <si>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</si>
  <si>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</si>
  <si>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</si>
  <si>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</si>
  <si>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</si>
  <si>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</si>
  <si>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</si>
  <si>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</si>
  <si>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</si>
  <si>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</si>
  <si>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</si>
  <si>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</si>
  <si>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</si>
  <si>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</si>
  <si>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</si>
  <si>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</si>
  <si>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</si>
  <si>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</si>
  <si>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</si>
  <si>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</si>
  <si>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</si>
  <si>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</si>
  <si>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</si>
  <si>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</si>
  <si>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</si>
  <si>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</si>
  <si>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</si>
  <si>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</si>
  <si>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</si>
  <si>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</si>
  <si>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</si>
  <si>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</si>
  <si>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</si>
  <si>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</si>
  <si>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</si>
  <si>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</si>
  <si>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</si>
  <si>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</si>
  <si>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</si>
  <si>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</si>
  <si>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</si>
  <si>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</si>
  <si>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</si>
  <si>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</si>
  <si>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</si>
  <si>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</si>
  <si>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</si>
  <si>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</si>
  <si>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</si>
  <si>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</si>
  <si>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</si>
  <si>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</si>
  <si>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</si>
  <si>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</si>
  <si>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</si>
  <si>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</si>
  <si>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</si>
  <si>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</si>
  <si>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</si>
  <si>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</si>
  <si>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</si>
  <si>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</si>
  <si>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</si>
  <si>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</si>
  <si>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</si>
  <si>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</si>
  <si>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</si>
  <si>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</si>
  <si>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</si>
  <si>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</si>
  <si>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</si>
  <si>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</si>
  <si>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</si>
  <si>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</si>
  <si>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</si>
  <si>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</si>
  <si>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</si>
  <si>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</si>
  <si>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</si>
  <si>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</si>
  <si>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</si>
  <si>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</si>
  <si>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</si>
  <si>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</si>
  <si>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</si>
  <si>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</si>
  <si>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</si>
  <si>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</si>
  <si>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</si>
  <si>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</si>
  <si>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</si>
  <si>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</si>
  <si>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</si>
  <si>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</si>
  <si>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</si>
  <si>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</si>
  <si>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</si>
  <si>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</si>
  <si>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</si>
  <si>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</si>
  <si>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</si>
  <si>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</si>
  <si>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</si>
  <si>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</si>
  <si>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</si>
  <si>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</si>
  <si>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</si>
  <si>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</si>
  <si>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</si>
  <si>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</si>
  <si>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</si>
  <si>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</si>
  <si>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</si>
  <si>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</si>
  <si>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</si>
  <si>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</si>
  <si>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</si>
  <si>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</si>
  <si>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</si>
  <si>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</si>
  <si>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</si>
  <si>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</si>
  <si>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</si>
  <si>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</si>
  <si>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</si>
  <si>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</si>
  <si>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</si>
  <si>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</si>
  <si>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</si>
  <si>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</si>
  <si>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</si>
  <si>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</si>
  <si>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</si>
  <si>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</si>
  <si>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</si>
  <si>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</si>
  <si>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</si>
  <si>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</si>
  <si>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</si>
  <si>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</si>
  <si>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</si>
  <si>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</si>
  <si>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</si>
  <si>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</si>
  <si>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</si>
  <si>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</si>
  <si>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</si>
  <si>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</si>
  <si>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</si>
  <si>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</si>
  <si>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</si>
  <si>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</si>
  <si>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</si>
  <si>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</si>
  <si>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</si>
  <si>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</si>
  <si>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</si>
  <si>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</si>
  <si>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</si>
  <si>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</si>
  <si>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</si>
  <si>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</si>
  <si>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</si>
  <si>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</si>
  <si>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</si>
  <si>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</si>
  <si>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</si>
  <si>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</si>
  <si>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</si>
  <si>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</si>
  <si>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</si>
  <si>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</si>
  <si>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</si>
  <si>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</si>
  <si>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</si>
  <si>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</si>
  <si>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</si>
  <si>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</si>
  <si>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</si>
  <si>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</si>
  <si>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</si>
  <si>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</si>
  <si>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</si>
  <si>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</si>
  <si>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</si>
  <si>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</si>
  <si>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</si>
  <si>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</si>
  <si>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</si>
  <si>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</si>
  <si>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</si>
  <si>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</si>
  <si>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</si>
  <si>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</si>
  <si>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</si>
  <si>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</si>
  <si>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</si>
  <si>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</si>
  <si>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</si>
  <si>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</si>
  <si>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</si>
  <si>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</si>
  <si>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</si>
  <si>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</si>
  <si>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</si>
  <si>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</si>
  <si>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</si>
  <si>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</si>
  <si>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</si>
  <si>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</si>
  <si>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</si>
  <si>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</si>
  <si>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</si>
  <si>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</si>
  <si>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</si>
  <si>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</si>
  <si>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</si>
  <si>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</si>
  <si>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</si>
  <si>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</si>
  <si>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</si>
  <si>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</si>
  <si>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</si>
  <si>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</si>
  <si>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</si>
  <si>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</si>
  <si>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</si>
  <si>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</si>
  <si>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</si>
  <si>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</si>
  <si>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</si>
  <si>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</si>
  <si>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</si>
  <si>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</si>
  <si>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</si>
  <si>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</si>
  <si>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</si>
  <si>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</si>
  <si>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</si>
  <si>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</si>
  <si>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</si>
  <si>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</si>
  <si>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</si>
  <si>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</si>
  <si>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</si>
  <si>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</si>
  <si>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</si>
  <si>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</si>
  <si>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</si>
  <si>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</si>
  <si>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</si>
  <si>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</si>
  <si>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</si>
  <si>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</si>
  <si>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</si>
  <si>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</si>
  <si>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</si>
  <si>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</si>
  <si>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</si>
  <si>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</si>
  <si>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</si>
  <si>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</si>
  <si>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</si>
  <si>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</si>
  <si>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</si>
  <si>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</si>
  <si>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</si>
  <si>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</si>
  <si>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</si>
  <si>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</si>
  <si>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</si>
  <si>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</si>
  <si>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</si>
  <si>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</si>
  <si>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</si>
  <si>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</si>
  <si>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</si>
  <si>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</si>
  <si>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</si>
  <si>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</si>
  <si>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</si>
  <si>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</si>
  <si>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</si>
  <si>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</si>
  <si>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</si>
  <si>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</si>
  <si>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</si>
  <si>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</si>
  <si>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</si>
  <si>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</si>
  <si>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</si>
  <si>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</si>
  <si>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</si>
  <si>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</si>
  <si>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</si>
  <si>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</si>
  <si>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</si>
  <si>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</si>
  <si>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</si>
  <si>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</si>
  <si>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</si>
  <si>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</si>
  <si>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</si>
  <si>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</si>
  <si>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</si>
  <si>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</si>
  <si>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</si>
  <si>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</si>
  <si>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</si>
  <si>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</si>
  <si>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</si>
  <si>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</si>
  <si>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</si>
  <si>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</si>
  <si>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</si>
  <si>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</si>
  <si>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</si>
  <si>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</si>
  <si>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</si>
  <si>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</si>
  <si>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</si>
  <si>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</si>
  <si>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</si>
  <si>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</si>
  <si>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</si>
  <si>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</si>
  <si>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</si>
  <si>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</si>
  <si>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</si>
  <si>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</si>
  <si>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</si>
  <si>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</si>
  <si>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</si>
  <si>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</si>
  <si>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</si>
  <si>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</si>
  <si>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</si>
  <si>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</si>
  <si>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</si>
  <si>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</si>
  <si>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</si>
  <si>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</si>
  <si>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</si>
  <si>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</si>
  <si>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</si>
  <si>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</si>
  <si>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</si>
  <si>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</si>
  <si>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</si>
  <si>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</si>
  <si>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</si>
  <si>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</si>
  <si>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</si>
  <si>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</si>
  <si>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</si>
  <si>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</si>
  <si>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</si>
  <si>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</si>
  <si>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</si>
  <si>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</si>
  <si>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</si>
  <si>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</si>
  <si>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</si>
  <si>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</si>
  <si>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</si>
  <si>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</si>
  <si>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</si>
  <si>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</si>
  <si>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</si>
  <si>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</si>
  <si>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</si>
  <si>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</si>
  <si>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</si>
  <si>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</si>
  <si>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</si>
  <si>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</si>
  <si>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</si>
  <si>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</si>
  <si>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</si>
  <si>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</si>
  <si>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</si>
  <si>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</si>
  <si>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</si>
  <si>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</si>
  <si>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</si>
  <si>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</si>
  <si>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</si>
  <si>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</si>
  <si>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</si>
  <si>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</si>
  <si>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</si>
  <si>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</si>
  <si>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</si>
  <si>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</si>
  <si>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</si>
  <si>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</si>
  <si>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</si>
  <si>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</si>
  <si>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</si>
  <si>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</si>
  <si>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</si>
  <si>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</si>
  <si>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</si>
  <si>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</si>
  <si>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</si>
  <si>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</si>
  <si>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</si>
  <si>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</si>
  <si>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</si>
  <si>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</si>
  <si>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</si>
  <si>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</si>
  <si>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</si>
  <si>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</si>
  <si>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</si>
  <si>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</si>
  <si>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</si>
  <si>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</si>
  <si>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</si>
  <si>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</si>
  <si>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</si>
  <si>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</si>
  <si>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</si>
  <si>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</si>
  <si>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</si>
  <si>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</si>
  <si>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</si>
  <si>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</si>
  <si>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</si>
  <si>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</si>
  <si>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</si>
  <si>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</si>
  <si>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</si>
  <si>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</si>
  <si>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</si>
  <si>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</si>
  <si>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</si>
  <si>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</si>
  <si>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</si>
  <si>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</si>
  <si>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</si>
  <si>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</si>
  <si>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</si>
  <si>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</si>
  <si>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</si>
  <si>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</si>
  <si>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</si>
  <si>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</si>
  <si>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</si>
  <si>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</si>
  <si>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</si>
  <si>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</si>
  <si>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</si>
  <si>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</si>
  <si>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</si>
  <si>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</si>
  <si>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</si>
  <si>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</si>
  <si>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</si>
  <si>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</si>
  <si>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</si>
  <si>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</si>
  <si>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</si>
  <si>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</si>
  <si>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</si>
  <si>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</si>
  <si>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</si>
  <si>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</si>
  <si>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</si>
  <si>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</si>
  <si>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</si>
  <si>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</si>
  <si>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</si>
  <si>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</si>
  <si>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</si>
  <si>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</si>
  <si>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</si>
  <si>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</si>
  <si>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</si>
  <si>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</si>
  <si>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</si>
  <si>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</si>
  <si>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</si>
  <si>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</si>
  <si>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</si>
  <si>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</si>
  <si>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</si>
  <si>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</si>
  <si>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</si>
  <si>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</si>
  <si>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</si>
  <si>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</si>
  <si>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</si>
  <si>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</si>
  <si>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</si>
  <si>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</si>
  <si>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</si>
  <si>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</si>
  <si>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</si>
  <si>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</si>
  <si>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</si>
  <si>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</si>
  <si>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</si>
  <si>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</si>
  <si>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</si>
  <si>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</si>
  <si>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</si>
  <si>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</si>
  <si>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</si>
  <si>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</si>
  <si>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</si>
  <si>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</si>
  <si>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</si>
  <si>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</si>
  <si>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</si>
  <si>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</si>
  <si>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</si>
  <si>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</si>
  <si>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</si>
  <si>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</si>
  <si>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</si>
  <si>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</si>
  <si>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</si>
  <si>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</si>
  <si>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</si>
  <si>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</si>
  <si>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</si>
  <si>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</si>
  <si>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</si>
  <si>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</si>
  <si>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</si>
  <si>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</si>
  <si>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</si>
  <si>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</si>
  <si>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</si>
  <si>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</si>
  <si>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</si>
  <si>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</si>
  <si>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</si>
  <si>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</si>
  <si>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</si>
  <si>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</si>
  <si>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</si>
  <si>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</si>
  <si>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</si>
  <si>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</si>
  <si>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</si>
  <si>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</si>
  <si>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</si>
  <si>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</si>
  <si>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</si>
  <si>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</si>
  <si>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</si>
  <si>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</si>
  <si>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</si>
  <si>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</si>
  <si>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</si>
  <si>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</si>
  <si>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</si>
  <si>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</si>
  <si>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</si>
  <si>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</si>
  <si>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</si>
  <si>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</si>
  <si>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</si>
  <si>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</si>
  <si>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</si>
  <si>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</si>
  <si>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</si>
  <si>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</si>
  <si>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</si>
  <si>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</si>
  <si>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</si>
  <si>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</si>
  <si>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</si>
  <si>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</si>
  <si>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</si>
  <si>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</si>
  <si>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</si>
  <si>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</si>
  <si>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</si>
  <si>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</si>
  <si>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</si>
  <si>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</si>
  <si>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</si>
  <si>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</si>
  <si>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</si>
  <si>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</si>
  <si>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</si>
  <si>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</si>
  <si>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</si>
  <si>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</si>
  <si>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</si>
  <si>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</si>
  <si>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</si>
  <si>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</si>
  <si>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</si>
  <si>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</si>
  <si>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</si>
  <si>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</si>
  <si>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</si>
  <si>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</si>
  <si>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</si>
  <si>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</si>
  <si>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</si>
  <si>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</si>
  <si>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</si>
  <si>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</si>
  <si>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</si>
  <si>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</si>
  <si>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</si>
  <si>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</si>
  <si>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</si>
  <si>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</si>
  <si>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</si>
  <si>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</si>
  <si>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</si>
  <si>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</si>
  <si>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</si>
  <si>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</si>
  <si>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</si>
  <si>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</si>
  <si>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</si>
  <si>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</si>
  <si>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</si>
  <si>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</si>
  <si>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</si>
  <si>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</si>
  <si>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</si>
  <si>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</si>
  <si>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</si>
  <si>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</si>
  <si>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</si>
  <si>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</si>
  <si>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</si>
  <si>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</si>
  <si>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</si>
  <si>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</si>
  <si>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</si>
  <si>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</si>
  <si>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</si>
  <si>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</si>
  <si>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</si>
  <si>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</si>
  <si>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</si>
  <si>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</si>
  <si>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</si>
  <si>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</si>
  <si>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</si>
  <si>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</si>
  <si>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</si>
  <si>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</si>
  <si>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</si>
  <si>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</si>
  <si>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</si>
  <si>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</si>
  <si>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</si>
  <si>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</si>
  <si>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</si>
  <si>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</si>
  <si>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</si>
  <si>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</si>
  <si>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</si>
  <si>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</si>
  <si>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</si>
  <si>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</si>
  <si>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</si>
  <si>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</si>
  <si>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</si>
  <si>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</si>
  <si>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</si>
  <si>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</si>
  <si>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</si>
  <si>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</si>
  <si>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</si>
  <si>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</si>
  <si>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</si>
  <si>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</si>
  <si>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</si>
  <si>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</si>
  <si>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</si>
  <si>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</si>
  <si>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</si>
  <si>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</si>
  <si>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</si>
  <si>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</si>
  <si>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</si>
  <si>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</si>
  <si>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</si>
  <si>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</si>
  <si>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</si>
  <si>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</si>
  <si>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</si>
  <si>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</si>
  <si>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</si>
  <si>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</si>
  <si>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</si>
  <si>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</si>
  <si>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</si>
  <si>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</si>
  <si>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</si>
  <si>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</si>
  <si>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</si>
  <si>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</si>
  <si>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</si>
  <si>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</si>
  <si>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</si>
  <si>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</si>
  <si>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</si>
  <si>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</si>
  <si>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</si>
  <si>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</si>
  <si>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</si>
  <si>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</si>
  <si>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</si>
  <si>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</si>
  <si>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</si>
  <si>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</si>
  <si>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</si>
  <si>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</si>
  <si>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</si>
  <si>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</si>
  <si>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</si>
  <si>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</si>
  <si>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</si>
  <si>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</si>
  <si>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</si>
  <si>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</si>
  <si>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</si>
  <si>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</si>
  <si>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</si>
  <si>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</si>
  <si>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</si>
  <si>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</si>
  <si>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</si>
  <si>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</si>
  <si>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</si>
  <si>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</si>
  <si>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</si>
  <si>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</si>
  <si>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</si>
  <si>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</si>
  <si>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</si>
  <si>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</si>
  <si>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</si>
  <si>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</si>
  <si>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</si>
  <si>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</si>
  <si>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</si>
  <si>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</si>
  <si>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</si>
  <si>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</si>
  <si>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</si>
  <si>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</si>
  <si>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</si>
  <si>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</si>
  <si>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</si>
  <si>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</si>
  <si>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</si>
  <si>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</si>
  <si>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</si>
  <si>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</si>
  <si>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</si>
  <si>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</si>
  <si>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</si>
  <si>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</si>
  <si>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</si>
  <si>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</si>
  <si>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</si>
  <si>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</si>
  <si>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</si>
  <si>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</si>
  <si>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</si>
  <si>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</si>
  <si>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</si>
  <si>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</si>
  <si>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</si>
  <si>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</si>
  <si>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</si>
  <si>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</si>
  <si>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</si>
  <si>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</si>
  <si>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</si>
  <si>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</si>
  <si>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</si>
  <si>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</si>
  <si>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</si>
  <si>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</si>
  <si>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</si>
  <si>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</si>
  <si>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</si>
  <si>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</si>
  <si>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</si>
  <si>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</si>
  <si>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</si>
  <si>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</si>
  <si>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</si>
  <si>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</si>
  <si>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</si>
  <si>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</si>
  <si>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</si>
  <si>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</si>
  <si>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</si>
  <si>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</si>
  <si>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</si>
  <si>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</si>
  <si>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</si>
  <si>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</si>
  <si>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</si>
  <si>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</si>
  <si>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</si>
  <si>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</si>
  <si>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</si>
  <si>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</si>
  <si>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</si>
  <si>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</si>
  <si>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</si>
  <si>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</si>
  <si>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</si>
  <si>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</si>
  <si>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</si>
  <si>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</si>
  <si>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</si>
  <si>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</si>
  <si>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</si>
  <si>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</si>
  <si>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</si>
  <si>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</si>
  <si>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</si>
  <si>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</si>
  <si>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</si>
  <si>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</si>
  <si>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</si>
  <si>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</si>
  <si>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</si>
  <si>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</si>
  <si>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</si>
  <si>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</si>
  <si>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</si>
  <si>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</si>
  <si>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</si>
  <si>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</si>
  <si>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</si>
  <si>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</si>
  <si>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</si>
  <si>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</si>
  <si>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</si>
  <si>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</si>
  <si>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</si>
  <si>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</si>
  <si>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</si>
  <si>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</si>
  <si>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</si>
  <si>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</si>
  <si>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</si>
  <si>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</si>
  <si>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</si>
  <si>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</si>
  <si>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</si>
  <si>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</si>
  <si>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</si>
  <si>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</si>
  <si>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</si>
  <si>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</si>
  <si>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</si>
  <si>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</si>
  <si>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</si>
  <si>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</si>
  <si>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</si>
  <si>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</si>
  <si>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</si>
  <si>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</si>
  <si>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</si>
  <si>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</si>
  <si>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</si>
  <si>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</si>
  <si>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</si>
  <si>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</si>
  <si>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</si>
  <si>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</si>
  <si>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</si>
  <si>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</si>
  <si>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</si>
  <si>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</si>
  <si>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</si>
  <si>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</si>
  <si>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</si>
  <si>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</si>
  <si>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</si>
  <si>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</si>
  <si>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</si>
  <si>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</si>
  <si>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</si>
  <si>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</si>
  <si>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</si>
  <si>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</si>
  <si>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</si>
  <si>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</si>
  <si>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</si>
  <si>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</si>
  <si>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</si>
  <si>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</si>
  <si>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</si>
  <si>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</si>
  <si>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</si>
  <si>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</si>
  <si>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</si>
  <si>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</si>
  <si>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</si>
  <si>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</si>
  <si>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</si>
  <si>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</si>
  <si>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</si>
  <si>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</si>
  <si>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</si>
  <si>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</si>
  <si>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</si>
  <si>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</si>
  <si>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</si>
  <si>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</si>
  <si>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</si>
  <si>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</si>
  <si>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</si>
  <si>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</si>
  <si>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</si>
  <si>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</si>
  <si>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</si>
  <si>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</si>
  <si>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</si>
  <si>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</si>
  <si>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</si>
  <si>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</si>
  <si>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</si>
  <si>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</si>
  <si>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</si>
  <si>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</si>
  <si>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</si>
  <si>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</si>
  <si>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</si>
  <si>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</si>
  <si>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</si>
  <si>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</si>
  <si>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</si>
  <si>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</si>
  <si>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</si>
  <si>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</si>
  <si>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</si>
  <si>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</si>
  <si>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</si>
  <si>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</si>
  <si>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</si>
  <si>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</si>
  <si>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</si>
  <si>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</si>
  <si>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</si>
  <si>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</si>
  <si>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</si>
  <si>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</si>
  <si>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</si>
  <si>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</si>
  <si>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</si>
  <si>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</si>
  <si>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</si>
  <si>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</si>
  <si>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</si>
  <si>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</si>
  <si>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</si>
  <si>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</si>
  <si>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</si>
  <si>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</si>
  <si>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</si>
  <si>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</si>
  <si>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</si>
  <si>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</si>
  <si>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</si>
  <si>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</si>
  <si>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</si>
  <si>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</si>
  <si>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</si>
  <si>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</si>
  <si>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</si>
  <si>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</si>
  <si>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</si>
  <si>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</si>
  <si>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</si>
  <si>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</si>
  <si>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</si>
  <si>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</si>
  <si>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</si>
  <si>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</si>
  <si>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</si>
  <si>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</si>
  <si>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</si>
  <si>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</si>
  <si>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</si>
  <si>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</si>
  <si>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</si>
  <si>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</si>
  <si>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</si>
  <si>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</si>
  <si>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</si>
  <si>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</si>
  <si>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</si>
  <si>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</si>
  <si>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</si>
  <si>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</si>
  <si>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</si>
  <si>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</si>
  <si>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</si>
  <si>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</si>
  <si>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</si>
  <si>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</si>
  <si>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</si>
  <si>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</si>
  <si>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</si>
  <si>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</si>
  <si>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</si>
  <si>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</si>
  <si>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</si>
  <si>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</si>
  <si>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</si>
  <si>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</si>
  <si>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</si>
  <si>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</si>
  <si>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</si>
  <si>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</si>
  <si>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</si>
  <si>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</si>
  <si>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</si>
  <si>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</si>
  <si>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</si>
  <si>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</si>
  <si>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</si>
  <si>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</si>
  <si>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</si>
  <si>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</si>
  <si>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</si>
  <si>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</si>
  <si>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</si>
  <si>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</si>
  <si>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</si>
  <si>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</si>
  <si>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</si>
  <si>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</si>
  <si>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</si>
  <si>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</si>
  <si>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</si>
  <si>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</si>
  <si>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</si>
  <si>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</si>
  <si>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</si>
  <si>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</si>
  <si>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</si>
  <si>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</si>
  <si>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</si>
  <si>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</si>
  <si>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</si>
  <si>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</si>
  <si>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</si>
  <si>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</si>
  <si>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</si>
  <si>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</si>
  <si>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</si>
  <si>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</si>
  <si>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</si>
  <si>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</si>
  <si>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</si>
  <si>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</si>
  <si>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</si>
  <si>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</si>
  <si>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</si>
  <si>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</si>
  <si>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</si>
  <si>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</si>
  <si>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</si>
  <si>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</si>
  <si>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</si>
  <si>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</si>
  <si>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</si>
  <si>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</si>
  <si>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</si>
  <si>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</si>
  <si>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</si>
  <si>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</si>
  <si>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</si>
  <si>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</si>
  <si>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</si>
  <si>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</si>
  <si>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</si>
  <si>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</si>
  <si>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</si>
  <si>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</si>
  <si>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</si>
  <si>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</si>
  <si>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</si>
  <si>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</si>
  <si>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</si>
  <si>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</si>
  <si>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</si>
  <si>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</si>
  <si>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</si>
  <si>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</si>
  <si>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</si>
  <si>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</si>
  <si>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</si>
  <si>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</si>
  <si>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</si>
  <si>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</si>
  <si>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</si>
  <si>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</si>
  <si>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</si>
  <si>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</si>
  <si>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</si>
  <si>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</si>
  <si>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</si>
  <si>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</si>
  <si>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</si>
  <si>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</si>
  <si>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</si>
  <si>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</si>
  <si>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</si>
  <si>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</si>
  <si>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</si>
  <si>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</si>
  <si>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</si>
  <si>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</si>
  <si>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</si>
  <si>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</si>
  <si>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</si>
  <si>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</si>
  <si>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</si>
  <si>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</si>
  <si>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</si>
  <si>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</si>
  <si>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</si>
  <si>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</si>
  <si>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</si>
  <si>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</si>
  <si>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</si>
  <si>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</si>
  <si>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</si>
  <si>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</si>
  <si>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</si>
  <si>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</si>
  <si>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</si>
  <si>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</si>
  <si>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</si>
  <si>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</si>
  <si>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</si>
  <si>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</si>
  <si>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</si>
  <si>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</si>
  <si>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</si>
  <si>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</si>
  <si>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</si>
  <si>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</si>
  <si>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</si>
  <si>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</si>
  <si>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</si>
  <si>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</si>
  <si>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</si>
  <si>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</si>
  <si>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</si>
  <si>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</si>
  <si>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</si>
  <si>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</si>
  <si>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</si>
  <si>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</si>
  <si>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</si>
  <si>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</si>
  <si>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</si>
  <si>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</si>
  <si>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</si>
  <si>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</si>
  <si>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</si>
  <si>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</si>
  <si>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</si>
  <si>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</si>
  <si>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</si>
  <si>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</si>
  <si>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</si>
  <si>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</si>
  <si>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</si>
  <si>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</si>
  <si>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</si>
  <si>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</si>
  <si>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</si>
  <si>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</si>
  <si>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</si>
  <si>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</si>
  <si>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</si>
  <si>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</si>
  <si>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</si>
  <si>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</si>
  <si>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</si>
  <si>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</si>
  <si>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</si>
  <si>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</si>
  <si>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</si>
  <si>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</si>
  <si>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</si>
  <si>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</si>
  <si>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</si>
  <si>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</si>
  <si>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</si>
  <si>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</si>
  <si>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</si>
  <si>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</si>
  <si>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</si>
  <si>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</si>
  <si>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</si>
  <si>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</si>
  <si>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</si>
  <si>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</si>
  <si>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</si>
  <si>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</si>
  <si>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</si>
  <si>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</si>
  <si>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</si>
  <si>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</si>
  <si>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</si>
  <si>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</si>
  <si>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</si>
  <si>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</si>
  <si>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</si>
  <si>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</si>
  <si>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</si>
  <si>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</si>
  <si>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</si>
  <si>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</si>
  <si>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</si>
  <si>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</si>
  <si>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</si>
  <si>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</si>
  <si>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</si>
  <si>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</si>
  <si>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</si>
  <si>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</si>
  <si>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</si>
  <si>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</si>
  <si>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</si>
  <si>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</si>
  <si>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</si>
  <si>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</si>
  <si>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</si>
  <si>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</si>
  <si>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</si>
  <si>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</si>
  <si>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</si>
  <si>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</si>
  <si>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</si>
  <si>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</si>
  <si>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</si>
  <si>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</si>
  <si>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</si>
  <si>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</si>
  <si>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</si>
  <si>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</si>
  <si>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</si>
  <si>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</si>
  <si>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</si>
  <si>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</si>
  <si>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</si>
  <si>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</si>
  <si>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</si>
  <si>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</si>
  <si>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</si>
  <si>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</si>
  <si>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</si>
  <si>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</si>
  <si>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</si>
  <si>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</si>
  <si>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</si>
  <si>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</si>
  <si>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</si>
  <si>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</si>
  <si>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</si>
  <si>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</si>
  <si>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</si>
  <si>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</si>
  <si>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</si>
  <si>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</si>
  <si>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</si>
  <si>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</si>
  <si>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</si>
  <si>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</si>
  <si>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</si>
  <si>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</si>
  <si>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</si>
  <si>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</si>
  <si>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</si>
  <si>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</si>
  <si>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</si>
  <si>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</si>
  <si>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</si>
  <si>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</si>
  <si>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</si>
  <si>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</si>
  <si>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</si>
  <si>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</si>
  <si>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</si>
  <si>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</si>
  <si>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</si>
  <si>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</si>
  <si>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</si>
  <si>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</si>
  <si>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</si>
  <si>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</si>
  <si>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</si>
  <si>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</si>
  <si>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</si>
  <si>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</si>
  <si>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</si>
  <si>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</si>
  <si>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</si>
  <si>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</si>
  <si>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</si>
  <si>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</si>
  <si>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</si>
  <si>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</si>
  <si>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</si>
  <si>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</si>
  <si>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</si>
  <si>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</si>
  <si>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</si>
  <si>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</si>
  <si>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</si>
  <si>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</si>
  <si>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</si>
  <si>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</si>
  <si>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</si>
  <si>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</si>
  <si>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</si>
  <si>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</si>
  <si>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</si>
  <si>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</si>
  <si>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</si>
  <si>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</si>
  <si>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</si>
  <si>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</si>
  <si>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</si>
  <si>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</si>
  <si>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</si>
  <si>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</si>
  <si>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</si>
  <si>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</si>
  <si>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</si>
  <si>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</si>
  <si>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</si>
  <si>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</si>
  <si>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</si>
  <si>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</si>
  <si>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</si>
  <si>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</si>
  <si>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</si>
  <si>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</si>
  <si>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</si>
  <si>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</si>
  <si>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</si>
  <si>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</si>
  <si>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</si>
  <si>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</si>
  <si>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</si>
  <si>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</si>
  <si>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</si>
  <si>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</si>
  <si>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</si>
  <si>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</si>
  <si>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</si>
  <si>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</si>
  <si>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</si>
  <si>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</si>
  <si>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</si>
  <si>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</si>
  <si>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</si>
  <si>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</si>
  <si>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</si>
  <si>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</si>
  <si>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</si>
  <si>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</si>
  <si>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</si>
  <si>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</si>
  <si>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</si>
  <si>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</si>
  <si>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</si>
  <si>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</si>
  <si>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</si>
  <si>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</si>
  <si>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</si>
  <si>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</si>
  <si>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</si>
  <si>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</si>
  <si>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</si>
  <si>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</si>
  <si>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</si>
  <si>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</si>
  <si>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</si>
  <si>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</si>
  <si>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</si>
  <si>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</si>
  <si>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</si>
  <si>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</si>
  <si>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</si>
  <si>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</si>
  <si>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</si>
  <si>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</si>
  <si>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</si>
  <si>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</si>
  <si>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</si>
  <si>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</si>
  <si>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</si>
  <si>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</si>
  <si>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</si>
  <si>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</si>
  <si>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</si>
  <si>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</si>
  <si>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</si>
  <si>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</si>
  <si>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</si>
  <si>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</si>
  <si>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</si>
  <si>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</si>
  <si>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</si>
  <si>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</si>
  <si>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</si>
  <si>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</si>
  <si>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</si>
  <si>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</si>
  <si>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</si>
  <si>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</si>
  <si>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</si>
  <si>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</si>
  <si>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</si>
  <si>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</si>
  <si>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</si>
  <si>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</si>
  <si>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</si>
  <si>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</si>
  <si>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</si>
  <si>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</si>
  <si>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</si>
  <si>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</si>
  <si>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</si>
  <si>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</si>
  <si>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</si>
  <si>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</si>
  <si>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</si>
  <si>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</si>
  <si>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</si>
  <si>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</si>
  <si>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</si>
  <si>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</si>
  <si>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</si>
  <si>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</si>
  <si>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</si>
  <si>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</si>
  <si>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</si>
  <si>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</si>
  <si>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</si>
  <si>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</si>
  <si>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</si>
  <si>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</si>
  <si>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</si>
  <si>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</si>
  <si>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</si>
  <si>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</si>
  <si>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</si>
  <si>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</si>
  <si>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</si>
  <si>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</si>
  <si>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</si>
  <si>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</si>
  <si>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</si>
  <si>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</si>
  <si>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</si>
  <si>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</si>
  <si>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</si>
  <si>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</si>
  <si>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</si>
  <si>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</si>
  <si>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</si>
  <si>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</si>
  <si>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</si>
  <si>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</si>
  <si>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</si>
  <si>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</si>
  <si>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</si>
  <si>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</si>
  <si>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</si>
  <si>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</si>
  <si>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</si>
  <si>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</si>
  <si>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</si>
  <si>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</si>
  <si>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</si>
  <si>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</si>
  <si>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</si>
  <si>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</si>
  <si>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</si>
  <si>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</si>
  <si>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</si>
  <si>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</si>
  <si>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</si>
  <si>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</si>
  <si>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</si>
  <si>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</si>
  <si>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</si>
  <si>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</si>
  <si>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</si>
  <si>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</si>
  <si>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</si>
  <si>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</si>
  <si>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</si>
  <si>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</si>
  <si>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</si>
  <si>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</si>
  <si>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</si>
  <si>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</si>
  <si>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</si>
  <si>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</si>
  <si>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</si>
  <si>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</si>
  <si>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</si>
  <si>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</si>
  <si>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</si>
  <si>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</si>
  <si>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</si>
  <si>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</si>
  <si>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</si>
  <si>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</si>
  <si>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</si>
  <si>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</si>
  <si>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</si>
  <si>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</si>
  <si>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</si>
  <si>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</si>
  <si>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</si>
  <si>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</si>
  <si>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</si>
  <si>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</si>
  <si>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</si>
  <si>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</si>
  <si>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</si>
  <si>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</si>
  <si>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</si>
  <si>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</si>
  <si>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</si>
  <si>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</si>
  <si>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</si>
  <si>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</si>
  <si>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</si>
  <si>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</si>
  <si>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</si>
  <si>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</si>
  <si>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</si>
  <si>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</si>
  <si>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</si>
  <si>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</si>
  <si>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</si>
  <si>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</si>
  <si>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</si>
  <si>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</si>
  <si>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</si>
  <si>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</si>
  <si>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</si>
  <si>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</si>
  <si>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</si>
  <si>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</si>
  <si>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</si>
  <si>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</si>
  <si>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</si>
  <si>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</si>
  <si>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</si>
  <si>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</si>
  <si>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</si>
  <si>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</si>
  <si>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</si>
  <si>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</si>
  <si>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</si>
  <si>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</si>
  <si>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</si>
  <si>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</si>
  <si>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</si>
  <si>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</si>
  <si>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</si>
  <si>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</si>
  <si>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</si>
  <si>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</si>
  <si>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</si>
  <si>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</si>
  <si>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</si>
  <si>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</si>
  <si>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</si>
  <si>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</si>
  <si>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</si>
  <si>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</si>
  <si>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</si>
  <si>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</si>
  <si>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</si>
  <si>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</si>
  <si>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</si>
  <si>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</si>
  <si>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</si>
  <si>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</si>
  <si>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</si>
  <si>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</si>
  <si>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</si>
  <si>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</si>
  <si>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</si>
  <si>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</si>
  <si>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</si>
  <si>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</si>
  <si>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</si>
  <si>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</si>
  <si>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</si>
  <si>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</si>
  <si>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</si>
  <si>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</si>
  <si>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</si>
  <si>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</si>
  <si>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</si>
  <si>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</si>
  <si>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</si>
  <si>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</si>
  <si>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</si>
  <si>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</si>
  <si>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</si>
  <si>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</si>
  <si>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</si>
  <si>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</si>
  <si>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</si>
  <si>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</si>
  <si>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</si>
  <si>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</si>
  <si>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</si>
  <si>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</si>
  <si>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</si>
  <si>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</si>
  <si>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</si>
  <si>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</si>
  <si>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</si>
  <si>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</si>
  <si>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</si>
  <si>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</si>
  <si>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</si>
  <si>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</si>
  <si>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</si>
  <si>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</si>
  <si>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</si>
  <si>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</si>
  <si>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</si>
  <si>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</si>
  <si>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</si>
  <si>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</si>
  <si>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</si>
  <si>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</si>
  <si>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</si>
  <si>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</si>
  <si>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</si>
  <si>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</si>
  <si>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</si>
  <si>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</si>
  <si>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</si>
  <si>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</si>
  <si>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</si>
  <si>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</si>
  <si>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</si>
  <si>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</si>
  <si>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</si>
  <si>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</si>
  <si>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</si>
  <si>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</si>
  <si>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</si>
  <si>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</si>
  <si>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</si>
  <si>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</si>
  <si>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</si>
  <si>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</si>
  <si>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</si>
  <si>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</si>
  <si>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</si>
  <si>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</si>
  <si>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</si>
  <si>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</si>
  <si>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</si>
  <si>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</si>
  <si>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</si>
  <si>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</si>
  <si>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</si>
  <si>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</si>
  <si>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</si>
  <si>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</si>
  <si>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</si>
  <si>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</si>
  <si>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</si>
  <si>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</si>
  <si>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</si>
  <si>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</si>
  <si>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</si>
  <si>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</si>
  <si>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</si>
  <si>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</si>
  <si>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</si>
  <si>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</si>
  <si>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</si>
  <si>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</si>
  <si>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</si>
  <si>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</si>
  <si>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</si>
  <si>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</si>
  <si>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</si>
  <si>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</si>
  <si>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</si>
  <si>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</si>
  <si>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</si>
  <si>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</si>
  <si>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</si>
  <si>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</si>
  <si>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</si>
  <si>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</si>
  <si>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</si>
  <si>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</si>
  <si>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</si>
  <si>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</si>
  <si>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</si>
  <si>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</si>
  <si>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</si>
  <si>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</si>
  <si>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</si>
  <si>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</si>
  <si>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</si>
  <si>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</si>
  <si>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</si>
  <si>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</si>
  <si>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</si>
  <si>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</si>
  <si>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</si>
  <si>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</si>
  <si>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</si>
  <si>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</si>
  <si>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</si>
  <si>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</si>
  <si>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</si>
  <si>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</si>
  <si>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</si>
  <si>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</si>
  <si>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</si>
  <si>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</si>
  <si>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</si>
  <si>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</si>
  <si>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</si>
  <si>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</si>
  <si>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</si>
  <si>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</si>
  <si>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</si>
  <si>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</si>
  <si>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</si>
  <si>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</si>
  <si>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</si>
  <si>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</si>
  <si>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</si>
  <si>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</si>
  <si>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</si>
  <si>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</si>
  <si>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</si>
  <si>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</si>
  <si>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</si>
  <si>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</si>
  <si>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</si>
  <si>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</si>
  <si>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</si>
  <si>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</si>
  <si>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</si>
  <si>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</si>
  <si>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</si>
  <si>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</si>
  <si>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</si>
  <si>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</si>
  <si>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</si>
  <si>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</si>
  <si>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</si>
  <si>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</si>
  <si>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</si>
  <si>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</si>
  <si>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</si>
  <si>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</si>
  <si>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</si>
  <si>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</si>
  <si>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</si>
  <si>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</si>
  <si>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</si>
  <si>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</si>
  <si>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</si>
  <si>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</si>
  <si>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</si>
  <si>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</si>
  <si>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</si>
  <si>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</si>
  <si>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</si>
  <si>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</si>
  <si>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</si>
  <si>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</si>
  <si>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</si>
  <si>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</si>
  <si>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</si>
  <si>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</si>
  <si>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</si>
  <si>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</si>
  <si>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</si>
  <si>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</si>
  <si>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</si>
  <si>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</si>
  <si>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</si>
  <si>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</si>
  <si>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</si>
  <si>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</si>
  <si>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</si>
  <si>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</si>
  <si>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</si>
  <si>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</si>
  <si>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</si>
  <si>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</si>
  <si>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</si>
  <si>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</si>
  <si>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</si>
  <si>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</si>
  <si>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</si>
  <si>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</si>
  <si>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</si>
  <si>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</si>
  <si>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</si>
  <si>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</si>
  <si>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</si>
  <si>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</si>
  <si>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</si>
  <si>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</si>
  <si>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</si>
  <si>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</si>
  <si>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</si>
  <si>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</si>
  <si>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</si>
  <si>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</si>
  <si>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</si>
  <si>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</si>
  <si>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</si>
  <si>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</si>
  <si>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</si>
  <si>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</si>
  <si>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</si>
  <si>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</si>
  <si>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</si>
  <si>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</si>
  <si>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</si>
  <si>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</si>
  <si>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</si>
  <si>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</si>
  <si>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</si>
  <si>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</si>
  <si>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</si>
  <si>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</si>
  <si>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</si>
  <si>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</si>
  <si>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</si>
  <si>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</si>
  <si>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</si>
  <si>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</si>
  <si>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</si>
  <si>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</si>
  <si>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</si>
  <si>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</si>
  <si>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</si>
  <si>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</si>
  <si>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</si>
  <si>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</si>
  <si>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</si>
  <si>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</si>
  <si>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</si>
  <si>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</si>
  <si>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</si>
  <si>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</si>
  <si>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</si>
  <si>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</si>
  <si>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</si>
  <si>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</si>
  <si>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</si>
  <si>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</si>
  <si>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</si>
  <si>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</si>
  <si>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</si>
  <si>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</si>
  <si>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</si>
  <si>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</si>
  <si>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</si>
  <si>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</si>
  <si>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</si>
  <si>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</si>
  <si>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</si>
  <si>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</si>
  <si>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</si>
  <si>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</si>
  <si>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</si>
  <si>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</si>
  <si>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</si>
  <si>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</si>
  <si>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</si>
  <si>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</si>
  <si>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</si>
  <si>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</si>
  <si>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</si>
  <si>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</si>
  <si>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</si>
  <si>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</si>
  <si>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</si>
  <si>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</si>
  <si>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</si>
  <si>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</si>
  <si>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</si>
  <si>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</si>
  <si>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</si>
  <si>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</si>
  <si>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</si>
  <si>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</si>
  <si>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</si>
  <si>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</si>
  <si>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</si>
  <si>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</si>
  <si>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</si>
  <si>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</si>
  <si>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</si>
  <si>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</si>
  <si>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</si>
  <si>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</si>
  <si>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</si>
  <si>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</si>
  <si>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</si>
  <si>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</si>
  <si>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</si>
  <si>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</si>
  <si>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</si>
  <si>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</si>
  <si>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</si>
  <si>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</si>
  <si>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</si>
  <si>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</si>
  <si>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</si>
  <si>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</si>
  <si>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</si>
  <si>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</si>
  <si>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</si>
  <si>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</si>
  <si>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</si>
  <si>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</si>
  <si>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</si>
  <si>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</si>
  <si>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</si>
  <si>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</si>
  <si>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</si>
  <si>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</si>
  <si>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</si>
  <si>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</si>
  <si>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</si>
  <si>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</si>
  <si>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</si>
  <si>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</si>
  <si>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</si>
  <si>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</si>
  <si>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</si>
  <si>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</si>
  <si>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</si>
  <si>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</si>
  <si>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</si>
  <si>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</si>
  <si>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</si>
  <si>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</si>
  <si>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</si>
  <si>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</si>
  <si>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</si>
  <si>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</si>
  <si>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</si>
  <si>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</si>
  <si>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</si>
  <si>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</si>
  <si>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</si>
  <si>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</si>
  <si>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</si>
  <si>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</si>
  <si>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</si>
  <si>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</si>
  <si>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</si>
  <si>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</si>
  <si>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</si>
  <si>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</si>
  <si>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</si>
  <si>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</si>
  <si>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</si>
  <si>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</si>
  <si>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</si>
  <si>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</si>
  <si>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</si>
  <si>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</si>
  <si>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</si>
  <si>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</si>
  <si>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</si>
  <si>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</si>
  <si>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</si>
  <si>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</si>
  <si>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</si>
  <si>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</si>
  <si>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</si>
  <si>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</si>
  <si>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</si>
  <si>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</si>
  <si>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</si>
  <si>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</si>
  <si>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</si>
  <si>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</si>
  <si>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</si>
  <si>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</si>
  <si>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</si>
  <si>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</si>
  <si>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</si>
  <si>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</si>
  <si>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</si>
  <si>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</si>
  <si>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</si>
  <si>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</si>
  <si>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</si>
  <si>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</si>
  <si>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</si>
  <si>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</si>
  <si>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</si>
  <si>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</si>
  <si>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</si>
  <si>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</si>
  <si>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</si>
  <si>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</si>
  <si>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</si>
  <si>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</si>
  <si>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</si>
  <si>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</si>
  <si>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</si>
  <si>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</si>
  <si>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</si>
  <si>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</si>
  <si>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</si>
  <si>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</si>
  <si>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</si>
  <si>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</si>
  <si>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</si>
  <si>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</si>
  <si>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</si>
  <si>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</si>
  <si>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</si>
  <si>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</si>
  <si>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</si>
  <si>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</si>
  <si>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</si>
  <si>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</si>
  <si>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</si>
  <si>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</si>
  <si>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</si>
  <si>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</si>
  <si>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</si>
  <si>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</si>
  <si>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</si>
  <si>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</si>
  <si>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</si>
  <si>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</si>
  <si>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</si>
  <si>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</si>
  <si>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</si>
  <si>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</si>
  <si>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</si>
  <si>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</si>
  <si>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</si>
  <si>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</si>
  <si>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</si>
  <si>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</si>
  <si>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</si>
  <si>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</si>
  <si>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</si>
  <si>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</si>
  <si>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</si>
  <si>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</si>
  <si>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</si>
  <si>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</si>
  <si>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</si>
  <si>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</si>
  <si>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</si>
  <si>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</si>
  <si>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</si>
  <si>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</si>
  <si>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</si>
  <si>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</si>
  <si>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</si>
  <si>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</si>
  <si>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</si>
  <si>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</si>
  <si>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</si>
  <si>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</si>
  <si>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</si>
  <si>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</si>
  <si>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</si>
  <si>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</si>
  <si>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</si>
  <si>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</si>
  <si>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</si>
  <si>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</si>
  <si>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</si>
  <si>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</si>
  <si>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</si>
  <si>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</si>
  <si>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</si>
  <si>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</si>
  <si>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</si>
  <si>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</si>
  <si>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</si>
  <si>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</si>
  <si>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</si>
  <si>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</si>
  <si>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</si>
  <si>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</si>
  <si>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</si>
  <si>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</si>
  <si>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</si>
  <si>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</si>
  <si>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</si>
  <si>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</si>
  <si>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</si>
  <si>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</si>
  <si>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</si>
  <si>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</si>
  <si>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</si>
  <si>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</si>
  <si>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</si>
  <si>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</si>
  <si>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</si>
  <si>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</si>
  <si>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</si>
  <si>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</si>
  <si>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</si>
  <si>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</si>
  <si>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</si>
  <si>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</si>
  <si>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</si>
  <si>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</si>
  <si>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</si>
  <si>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</si>
  <si>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</si>
  <si>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</si>
  <si>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</si>
  <si>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</si>
  <si>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</si>
  <si>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</si>
  <si>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</si>
  <si>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</si>
  <si>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</si>
  <si>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</si>
  <si>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</si>
  <si>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</si>
  <si>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</si>
  <si>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</si>
  <si>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</si>
  <si>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</si>
  <si>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</si>
  <si>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</si>
  <si>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</si>
  <si>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</si>
  <si>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</si>
  <si>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</si>
  <si>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</si>
  <si>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</si>
  <si>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</si>
  <si>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</si>
  <si>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</si>
  <si>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</si>
  <si>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</si>
  <si>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</si>
  <si>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</si>
  <si>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</si>
  <si>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</si>
  <si>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</si>
  <si>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</si>
  <si>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</si>
  <si>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</si>
  <si>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</si>
  <si>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</si>
  <si>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</si>
  <si>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</si>
  <si>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</si>
  <si>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</si>
  <si>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</si>
  <si>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</si>
  <si>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</si>
  <si>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</si>
  <si>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</si>
  <si>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</si>
  <si>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</si>
  <si>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</si>
  <si>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</si>
  <si>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</si>
  <si>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</si>
  <si>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</si>
  <si>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</si>
  <si>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</si>
  <si>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</si>
  <si>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</si>
  <si>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</si>
  <si>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</si>
  <si>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</si>
  <si>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</si>
  <si>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</si>
  <si>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</si>
  <si>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</si>
  <si>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</si>
  <si>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</si>
  <si>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</si>
  <si>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</si>
  <si>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</si>
  <si>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</si>
  <si>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</si>
  <si>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</si>
  <si>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</si>
  <si>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</si>
  <si>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</si>
  <si>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</si>
  <si>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</si>
  <si>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</si>
  <si>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</si>
  <si>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</si>
  <si>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</si>
  <si>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</si>
  <si>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</si>
  <si>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</si>
  <si>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</si>
  <si>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</si>
  <si>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</si>
  <si>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</si>
  <si>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</si>
  <si>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</si>
  <si>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</si>
  <si>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</si>
  <si>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</si>
  <si>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</si>
  <si>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</si>
  <si>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</si>
  <si>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</si>
  <si>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</si>
  <si>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</si>
  <si>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</si>
  <si>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</si>
  <si>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</si>
  <si>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</si>
  <si>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</si>
  <si>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</si>
  <si>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</si>
  <si>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</si>
  <si>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</si>
  <si>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</si>
  <si>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</si>
  <si>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</si>
  <si>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</si>
  <si>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</si>
  <si>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</si>
  <si>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</si>
  <si>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</si>
  <si>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</si>
  <si>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</si>
  <si>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</si>
  <si>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</si>
  <si>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</si>
  <si>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</si>
  <si>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</si>
  <si>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</si>
  <si>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</si>
  <si>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</si>
  <si>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</si>
  <si>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</si>
  <si>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</si>
  <si>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</si>
  <si>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</si>
  <si>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</si>
  <si>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</si>
  <si>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</si>
  <si>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</si>
  <si>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</si>
  <si>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</si>
  <si>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</si>
  <si>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</si>
  <si>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</si>
  <si>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</si>
  <si>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</si>
  <si>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</si>
  <si>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</si>
  <si>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</si>
  <si>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</si>
  <si>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</si>
  <si>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</si>
  <si>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</si>
  <si>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</si>
  <si>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</si>
  <si>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</si>
  <si>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</si>
  <si>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</si>
  <si>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</si>
  <si>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</si>
  <si>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</si>
  <si>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</si>
  <si>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</si>
  <si>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</si>
  <si>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</si>
  <si>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</si>
  <si>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</si>
  <si>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</si>
  <si>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</si>
  <si>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</si>
  <si>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</si>
  <si>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</si>
  <si>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</si>
  <si>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</si>
  <si>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</si>
  <si>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</si>
  <si>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</si>
  <si>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</si>
  <si>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</si>
  <si>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</si>
  <si>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</si>
  <si>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</si>
  <si>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</si>
  <si>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</si>
  <si>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</si>
  <si>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</si>
  <si>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</si>
  <si>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</si>
  <si>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</si>
  <si>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</si>
  <si>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</si>
  <si>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</si>
  <si>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</si>
  <si>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</si>
  <si>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</si>
  <si>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</si>
  <si>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</si>
  <si>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</si>
  <si>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</si>
  <si>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</si>
  <si>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</si>
  <si>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</si>
  <si>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</si>
  <si>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</si>
  <si>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</si>
  <si>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</si>
  <si>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</si>
  <si>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</si>
  <si>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</si>
  <si>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</si>
  <si>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</si>
  <si>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</si>
  <si>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</si>
  <si>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</si>
  <si>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</si>
  <si>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</si>
  <si>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</si>
  <si>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</si>
  <si>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</si>
  <si>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</si>
  <si>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</si>
  <si>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</si>
  <si>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</si>
  <si>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</si>
  <si>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</si>
  <si>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</si>
  <si>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</si>
  <si>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</si>
  <si>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</si>
  <si>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</si>
  <si>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</si>
  <si>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</si>
  <si>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</si>
  <si>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</si>
  <si>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</si>
  <si>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</si>
  <si>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</si>
  <si>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</si>
  <si>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</si>
  <si>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</si>
  <si>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</si>
  <si>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</si>
  <si>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</si>
  <si>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</si>
  <si>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</si>
  <si>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</si>
  <si>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</si>
  <si>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</si>
  <si>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</si>
  <si>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</si>
  <si>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</si>
  <si>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</si>
  <si>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</si>
  <si>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</si>
  <si>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</si>
  <si>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</si>
  <si>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</si>
  <si>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</si>
  <si>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</si>
  <si>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</si>
  <si>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</si>
  <si>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</si>
  <si>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</si>
  <si>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</si>
  <si>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</si>
  <si>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</si>
  <si>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</si>
  <si>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</si>
  <si>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</si>
  <si>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</si>
  <si>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</si>
  <si>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</si>
  <si>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</si>
  <si>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</si>
  <si>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</si>
  <si>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</si>
  <si>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</si>
  <si>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</si>
  <si>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</si>
  <si>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</si>
  <si>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</si>
  <si>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</si>
  <si>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</si>
  <si>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</si>
  <si>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</si>
  <si>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</si>
  <si>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</si>
  <si>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</si>
  <si>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</si>
  <si>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</si>
  <si>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</si>
  <si>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</si>
  <si>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</si>
  <si>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</si>
  <si>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</si>
  <si>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</si>
  <si>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</si>
  <si>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</si>
  <si>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</si>
  <si>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</si>
  <si>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</si>
  <si>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</si>
  <si>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</si>
  <si>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</si>
  <si>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</si>
  <si>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</si>
  <si>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</si>
  <si>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</si>
  <si>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</si>
  <si>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</si>
  <si>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</si>
  <si>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</si>
  <si>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</si>
  <si>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</si>
  <si>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</si>
  <si>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</si>
  <si>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</si>
  <si>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</si>
  <si>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</si>
  <si>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</si>
  <si>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</si>
  <si>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</si>
  <si>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</si>
  <si>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</si>
  <si>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</si>
  <si>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</si>
  <si>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</si>
  <si>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</si>
  <si>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</si>
  <si>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</si>
  <si>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</si>
  <si>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</si>
  <si>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</si>
  <si>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</si>
  <si>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</si>
  <si>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</si>
  <si>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</si>
  <si>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</si>
  <si>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</si>
  <si>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</si>
  <si>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</si>
  <si>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</si>
  <si>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</si>
  <si>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</si>
  <si>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</si>
  <si>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</si>
  <si>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</si>
  <si>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</si>
  <si>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</si>
  <si>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</si>
  <si>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</si>
  <si>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</si>
  <si>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</si>
  <si>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</si>
  <si>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</si>
  <si>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</si>
  <si>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</si>
  <si>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</si>
  <si>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</si>
  <si>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</si>
  <si>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</si>
  <si>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</si>
  <si>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</si>
  <si>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</si>
  <si>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</si>
  <si>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</si>
  <si>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</si>
  <si>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</si>
  <si>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</si>
  <si>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</si>
  <si>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</si>
  <si>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</si>
  <si>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</si>
  <si>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</si>
  <si>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</si>
  <si>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</si>
  <si>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</si>
  <si>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</si>
  <si>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</si>
  <si>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</si>
  <si>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</si>
  <si>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</si>
  <si>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</si>
  <si>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</si>
  <si>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</si>
  <si>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</si>
  <si>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</si>
  <si>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</si>
  <si>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</si>
  <si>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</si>
  <si>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</si>
  <si>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</si>
  <si>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</si>
  <si>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</si>
  <si>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</si>
  <si>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</si>
  <si>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</si>
  <si>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</si>
  <si>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</si>
  <si>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</si>
  <si>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</si>
  <si>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</si>
  <si>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</si>
  <si>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</si>
  <si>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</si>
  <si>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</si>
  <si>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</si>
  <si>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</si>
  <si>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</si>
  <si>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</si>
  <si>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</si>
  <si>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</si>
  <si>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</si>
  <si>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</si>
  <si>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</si>
  <si>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</si>
  <si>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</si>
  <si>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</si>
  <si>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</si>
  <si>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</si>
  <si>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</si>
  <si>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</si>
  <si>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</si>
  <si>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</si>
  <si>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</si>
  <si>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</si>
  <si>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</si>
  <si>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</si>
  <si>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</si>
  <si>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</si>
  <si>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</si>
  <si>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</si>
  <si>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</si>
  <si>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</si>
  <si>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</si>
  <si>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</si>
  <si>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</si>
  <si>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</si>
  <si>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</si>
  <si>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</si>
  <si>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</si>
  <si>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</si>
  <si>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</si>
  <si>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</si>
  <si>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</si>
  <si>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</si>
  <si>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</si>
  <si>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</si>
  <si>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</si>
  <si>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</si>
  <si>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</si>
  <si>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</si>
  <si>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</si>
  <si>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</si>
  <si>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</si>
  <si>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</si>
  <si>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</si>
  <si>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</si>
  <si>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</si>
  <si>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</si>
  <si>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</si>
  <si>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</si>
  <si>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</si>
  <si>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</si>
  <si>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</si>
  <si>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</si>
  <si>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</si>
  <si>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</si>
  <si>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</si>
  <si>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</si>
  <si>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</si>
  <si>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</si>
  <si>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</si>
  <si>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</si>
  <si>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</si>
  <si>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</si>
  <si>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</si>
  <si>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</si>
  <si>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</si>
  <si>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</si>
  <si>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</si>
  <si>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</si>
  <si>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</si>
  <si>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</si>
  <si>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</si>
  <si>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</si>
  <si>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</si>
  <si>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</si>
  <si>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</si>
  <si>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</si>
  <si>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</si>
  <si>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</si>
  <si>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</si>
  <si>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</si>
  <si>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</si>
  <si>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</si>
  <si>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</si>
  <si>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</si>
  <si>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</si>
  <si>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</si>
  <si>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</si>
  <si>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</si>
  <si>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</si>
  <si>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</si>
  <si>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</si>
  <si>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</si>
  <si>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</si>
  <si>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</si>
  <si>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</si>
  <si>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</si>
  <si>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</si>
  <si>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</si>
  <si>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</si>
  <si>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</si>
  <si>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</si>
  <si>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</si>
  <si>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</si>
  <si>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</si>
  <si>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</si>
  <si>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</si>
  <si>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</si>
  <si>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</si>
  <si>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</si>
  <si>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</si>
  <si>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</si>
  <si>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</si>
  <si>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</si>
  <si>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</si>
  <si>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</si>
  <si>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</si>
  <si>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</si>
  <si>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</si>
  <si>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</si>
  <si>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</si>
  <si>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</si>
  <si>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</si>
  <si>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</si>
  <si>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</si>
  <si>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</si>
  <si>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</si>
  <si>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</si>
  <si>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</si>
  <si>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</si>
  <si>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</si>
  <si>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</si>
  <si>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</si>
  <si>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</si>
  <si>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</si>
  <si>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</si>
  <si>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</si>
  <si>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</si>
  <si>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</si>
  <si>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</si>
  <si>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</si>
  <si>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</si>
  <si>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</si>
  <si>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</si>
  <si>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</si>
  <si>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</si>
  <si>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</si>
  <si>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</si>
  <si>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</si>
  <si>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</si>
  <si>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</si>
  <si>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</si>
  <si>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</si>
  <si>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</si>
  <si>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</si>
  <si>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</si>
  <si>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</si>
  <si>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</si>
  <si>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</si>
  <si>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</si>
  <si>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</si>
  <si>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</si>
  <si>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</si>
  <si>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</si>
  <si>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</si>
  <si>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</si>
  <si>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</si>
  <si>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</si>
  <si>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</si>
  <si>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</si>
  <si>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</si>
  <si>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</si>
  <si>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</si>
  <si>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</si>
  <si>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</si>
  <si>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</si>
  <si>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</si>
  <si>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</si>
  <si>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</si>
  <si>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</si>
  <si>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</si>
  <si>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</si>
  <si>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</si>
  <si>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</si>
  <si>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</si>
  <si>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</si>
  <si>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</si>
  <si>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</si>
  <si>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</si>
  <si>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</si>
  <si>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</si>
  <si>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</si>
  <si>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</si>
  <si>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</si>
  <si>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</si>
  <si>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</si>
  <si>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</si>
  <si>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</si>
  <si>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</si>
  <si>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</si>
  <si>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</si>
  <si>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</si>
  <si>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</si>
  <si>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</si>
  <si>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</si>
  <si>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</si>
  <si>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</si>
  <si>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</si>
  <si>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</si>
  <si>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</si>
  <si>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</si>
  <si>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</si>
  <si>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</si>
  <si>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</si>
  <si>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</si>
  <si>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</si>
  <si>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</si>
  <si>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</si>
  <si>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</si>
  <si>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</si>
  <si>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</si>
  <si>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</si>
  <si>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</si>
  <si>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</si>
  <si>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</si>
  <si>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</si>
  <si>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</si>
  <si>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</si>
  <si>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</si>
  <si>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</si>
  <si>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</si>
  <si>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</si>
  <si>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</si>
  <si>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</si>
  <si>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</si>
  <si>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</si>
  <si>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</si>
  <si>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</si>
  <si>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</si>
  <si>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</si>
  <si>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</si>
  <si>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</si>
  <si>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</si>
  <si>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</si>
  <si>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</si>
  <si>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</si>
  <si>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</si>
  <si>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</si>
  <si>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</si>
  <si>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</si>
  <si>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</si>
  <si>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</si>
  <si>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</si>
  <si>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</si>
  <si>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</si>
  <si>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</si>
  <si>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</si>
  <si>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</si>
  <si>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</si>
  <si>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</si>
  <si>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</si>
  <si>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</si>
  <si>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</si>
  <si>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</si>
  <si>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</si>
  <si>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</si>
  <si>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</si>
  <si>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</si>
  <si>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</si>
  <si>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</si>
  <si>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</si>
  <si>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</si>
  <si>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</si>
  <si>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</si>
  <si>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</si>
  <si>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</si>
  <si>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</si>
  <si>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</si>
  <si>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</si>
  <si>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</si>
  <si>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</si>
  <si>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</si>
  <si>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</si>
  <si>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</si>
  <si>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</si>
  <si>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</si>
  <si>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</si>
  <si>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</si>
  <si>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</si>
  <si>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</si>
  <si>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</si>
  <si>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</si>
  <si>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</si>
  <si>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</si>
  <si>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</si>
  <si>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</si>
  <si>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</si>
  <si>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</si>
  <si>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</si>
  <si>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</si>
  <si>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</si>
  <si>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</si>
  <si>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</si>
  <si>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</si>
  <si>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</si>
  <si>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</si>
  <si>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</si>
  <si>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</si>
  <si>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</si>
  <si>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</si>
  <si>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</si>
  <si>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</si>
  <si>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</si>
  <si>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</si>
  <si>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</si>
  <si>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</si>
  <si>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</si>
  <si>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</si>
  <si>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</si>
  <si>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</si>
  <si>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</si>
  <si>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</si>
  <si>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</si>
  <si>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</si>
  <si>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</si>
  <si>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</si>
  <si>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</si>
  <si>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</si>
  <si>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</si>
  <si>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</si>
  <si>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</si>
  <si>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</si>
  <si>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</si>
  <si>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</si>
  <si>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</si>
  <si>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</si>
  <si>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</si>
  <si>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</si>
  <si>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</si>
  <si>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</si>
  <si>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</si>
  <si>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</si>
  <si>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</si>
  <si>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</si>
  <si>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</si>
  <si>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</si>
  <si>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</si>
  <si>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</si>
  <si>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</si>
  <si>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</si>
  <si>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</si>
  <si>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</si>
  <si>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</si>
  <si>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</si>
  <si>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</si>
  <si>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</si>
  <si>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</si>
  <si>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</si>
  <si>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</si>
  <si>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</si>
  <si>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</si>
  <si>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</si>
  <si>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</si>
  <si>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</si>
  <si>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</si>
  <si>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</si>
  <si>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</si>
  <si>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</si>
  <si>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</si>
  <si>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</si>
  <si>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</si>
  <si>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</si>
  <si>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</si>
  <si>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</si>
  <si>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</si>
  <si>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</si>
  <si>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</si>
  <si>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</si>
  <si>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</si>
  <si>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</si>
  <si>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</si>
  <si>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</si>
  <si>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</si>
  <si>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</si>
  <si>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</si>
  <si>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</si>
  <si>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</si>
  <si>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</si>
  <si>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</si>
  <si>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</si>
  <si>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</si>
  <si>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</si>
  <si>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</si>
  <si>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</si>
  <si>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</si>
  <si>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</si>
  <si>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</si>
  <si>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</si>
  <si>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</si>
  <si>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</si>
  <si>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</si>
  <si>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</si>
  <si>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</si>
  <si>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</si>
  <si>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</si>
  <si>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</si>
  <si>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</si>
  <si>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</si>
  <si>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</si>
  <si>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</si>
  <si>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</si>
  <si>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</si>
  <si>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</si>
  <si>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</si>
  <si>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</si>
  <si>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</si>
  <si>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</si>
  <si>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</si>
  <si>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</si>
  <si>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</si>
  <si>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</si>
  <si>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</si>
  <si>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</si>
  <si>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</si>
  <si>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</si>
  <si>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</si>
  <si>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</si>
  <si>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</si>
  <si>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</si>
  <si>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</si>
  <si>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</si>
  <si>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</si>
  <si>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</si>
  <si>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</si>
  <si>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</si>
  <si>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</si>
  <si>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</si>
  <si>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</si>
  <si>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</si>
  <si>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</si>
  <si>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</si>
  <si>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</si>
  <si>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</si>
  <si>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</si>
  <si>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</si>
  <si>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</si>
  <si>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</si>
  <si>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</si>
  <si>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</si>
  <si>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</si>
  <si>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</si>
  <si>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</si>
  <si>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</si>
  <si>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</si>
  <si>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</si>
  <si>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</si>
  <si>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</si>
  <si>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</si>
  <si>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</si>
  <si>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</si>
  <si>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</si>
  <si>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</si>
  <si>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</si>
  <si>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</si>
  <si>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</si>
  <si>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</si>
  <si>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</si>
  <si>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</si>
  <si>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</si>
  <si>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</si>
  <si>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</si>
  <si>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</si>
  <si>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</si>
  <si>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</si>
  <si>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</si>
  <si>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</si>
  <si>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</si>
  <si>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</si>
  <si>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</si>
  <si>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</si>
  <si>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</si>
  <si>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</si>
  <si>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</si>
  <si>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</si>
  <si>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</si>
  <si>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</si>
  <si>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</si>
  <si>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</si>
  <si>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</si>
  <si>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</si>
  <si>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</si>
  <si>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</si>
  <si>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</si>
  <si>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</si>
  <si>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</si>
  <si>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</si>
  <si>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</si>
  <si>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</si>
  <si>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</si>
  <si>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</si>
  <si>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</si>
  <si>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</si>
  <si>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</si>
  <si>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</si>
  <si>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</si>
  <si>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</si>
  <si>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</si>
  <si>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</si>
  <si>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</si>
  <si>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</si>
  <si>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</si>
  <si>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</si>
  <si>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</si>
  <si>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</si>
  <si>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</si>
  <si>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</si>
  <si>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</si>
  <si>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</si>
  <si>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</si>
  <si>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</si>
  <si>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</si>
  <si>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</si>
  <si>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</si>
  <si>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</si>
  <si>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</si>
  <si>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</si>
  <si>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</si>
  <si>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</si>
  <si>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</si>
  <si>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</si>
  <si>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</si>
  <si>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</si>
  <si>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</si>
  <si>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</si>
  <si>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</si>
  <si>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</si>
  <si>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</si>
  <si>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</si>
  <si>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</si>
  <si>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</si>
  <si>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</si>
  <si>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</si>
  <si>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</si>
  <si>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</si>
  <si>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</si>
  <si>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</si>
  <si>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</si>
  <si>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</si>
  <si>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</si>
  <si>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</si>
  <si>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</si>
  <si>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</si>
  <si>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</si>
  <si>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</si>
  <si>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</si>
  <si>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</si>
  <si>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</si>
  <si>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</si>
  <si>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</si>
  <si>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</si>
  <si>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</si>
  <si>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</si>
  <si>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</si>
  <si>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</si>
  <si>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</si>
  <si>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</si>
  <si>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</si>
  <si>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</si>
  <si>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</si>
  <si>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</si>
  <si>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</si>
  <si>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</si>
  <si>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</si>
  <si>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</si>
  <si>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</si>
  <si>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</si>
  <si>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</si>
  <si>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</si>
  <si>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</si>
  <si>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</si>
  <si>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</si>
  <si>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</si>
  <si>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</si>
  <si>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</si>
  <si>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</si>
  <si>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</si>
  <si>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</si>
  <si>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</si>
  <si>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</si>
  <si>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</si>
  <si>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</si>
  <si>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</si>
  <si>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</si>
  <si>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</si>
  <si>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</si>
  <si>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</si>
  <si>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</si>
  <si>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</si>
  <si>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</si>
  <si>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</si>
  <si>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</si>
  <si>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</si>
  <si>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</si>
  <si>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</si>
  <si>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</si>
  <si>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</si>
  <si>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</si>
  <si>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</si>
  <si>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</si>
  <si>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</si>
  <si>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</si>
  <si>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</si>
  <si>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</si>
  <si>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</si>
  <si>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</si>
  <si>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</si>
  <si>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</si>
  <si>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</si>
  <si>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</si>
  <si>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</si>
  <si>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</si>
  <si>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</si>
  <si>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</si>
  <si>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</si>
  <si>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</si>
  <si>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</si>
  <si>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</si>
  <si>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</si>
  <si>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</si>
  <si>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</si>
  <si>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</si>
  <si>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</si>
  <si>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</si>
  <si>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</si>
  <si>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</si>
  <si>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</si>
  <si>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</si>
  <si>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</si>
  <si>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</si>
  <si>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</si>
  <si>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</si>
  <si>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</si>
  <si>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</si>
  <si>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</si>
  <si>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</si>
  <si>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</si>
  <si>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</si>
  <si>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</si>
  <si>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</si>
  <si>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</si>
  <si>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</si>
  <si>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</si>
  <si>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</si>
  <si>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</si>
  <si>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</si>
  <si>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</si>
  <si>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</si>
  <si>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</si>
  <si>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</si>
  <si>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</si>
  <si>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</si>
  <si>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</si>
  <si>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</si>
  <si>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</si>
  <si>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</si>
  <si>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</si>
  <si>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</si>
  <si>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</si>
  <si>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</si>
  <si>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</si>
  <si>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</si>
  <si>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</si>
  <si>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</si>
  <si>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</si>
  <si>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</si>
  <si>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</si>
  <si>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</si>
  <si>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</si>
  <si>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</si>
  <si>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</si>
  <si>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</si>
  <si>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</si>
  <si>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</si>
  <si>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</si>
  <si>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</si>
  <si>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</si>
  <si>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</si>
  <si>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</si>
  <si>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</si>
  <si>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</si>
  <si>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</si>
  <si>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</si>
  <si>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</si>
  <si>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</si>
  <si>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</si>
  <si>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</si>
  <si>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</si>
  <si>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</si>
  <si>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</si>
  <si>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</si>
  <si>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</si>
  <si>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</si>
  <si>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</si>
  <si>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</si>
  <si>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</si>
  <si>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</si>
  <si>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</si>
  <si>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</si>
  <si>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</si>
  <si>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</si>
  <si>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</si>
  <si>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</si>
  <si>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</si>
  <si>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</si>
  <si>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</si>
  <si>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</si>
  <si>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</si>
  <si>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</si>
  <si>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</si>
  <si>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</si>
  <si>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</si>
  <si>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</si>
  <si>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</si>
  <si>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</si>
  <si>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</si>
  <si>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</si>
  <si>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</si>
  <si>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</si>
  <si>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</si>
  <si>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</si>
  <si>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</si>
  <si>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</si>
  <si>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</si>
  <si>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</si>
  <si>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</si>
  <si>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</si>
  <si>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</si>
  <si>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</si>
  <si>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</si>
  <si>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</si>
  <si>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</si>
  <si>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</si>
  <si>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</si>
  <si>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</si>
  <si>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</si>
  <si>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</si>
  <si>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</si>
  <si>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</si>
  <si>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</si>
  <si>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</si>
  <si>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</si>
  <si>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</si>
  <si>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</si>
  <si>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</si>
  <si>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</si>
  <si>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</si>
  <si>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</si>
  <si>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</si>
  <si>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</si>
  <si>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</si>
  <si>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</si>
  <si>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</si>
  <si>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</si>
  <si>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</si>
  <si>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</si>
  <si>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</si>
  <si>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</si>
  <si>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</si>
  <si>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</si>
  <si>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</si>
  <si>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</si>
  <si>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</si>
  <si>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</si>
  <si>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</si>
  <si>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</si>
  <si>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</si>
  <si>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</si>
  <si>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</si>
  <si>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</si>
  <si>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</si>
  <si>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</si>
  <si>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</si>
  <si>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</si>
  <si>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</si>
  <si>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</si>
  <si>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</si>
  <si>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</si>
  <si>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</si>
  <si>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</si>
  <si>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</si>
  <si>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</si>
  <si>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</si>
  <si>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</si>
  <si>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</si>
  <si>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</si>
  <si>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</si>
  <si>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</si>
  <si>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</si>
  <si>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</si>
  <si>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</si>
  <si>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</si>
  <si>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</si>
  <si>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</si>
  <si>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</si>
  <si>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</si>
  <si>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</si>
  <si>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</si>
  <si>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</si>
  <si>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</si>
  <si>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</si>
  <si>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</si>
  <si>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</si>
  <si>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</si>
  <si>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</si>
  <si>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</si>
  <si>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</si>
  <si>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</si>
  <si>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</si>
  <si>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</si>
  <si>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</si>
  <si>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</si>
  <si>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</si>
  <si>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</si>
  <si>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</si>
  <si>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</si>
  <si>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</si>
  <si>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</si>
  <si>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</si>
  <si>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</si>
  <si>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</si>
  <si>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</si>
  <si>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</si>
  <si>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</si>
  <si>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</si>
  <si>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</si>
  <si>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</si>
  <si>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</si>
  <si>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</si>
  <si>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</si>
  <si>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</si>
  <si>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</si>
  <si>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</si>
  <si>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</si>
  <si>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</si>
  <si>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</si>
  <si>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</si>
  <si>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</si>
  <si>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</si>
  <si>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</si>
  <si>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</si>
  <si>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</si>
  <si>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</si>
  <si>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</si>
  <si>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</si>
  <si>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</si>
  <si>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</si>
  <si>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</si>
  <si>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</si>
  <si>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</si>
  <si>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</si>
  <si>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</si>
  <si>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</si>
  <si>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</si>
  <si>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</si>
  <si>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</si>
  <si>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</si>
  <si>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</si>
  <si>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</si>
  <si>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</si>
  <si>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</si>
  <si>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</si>
  <si>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</si>
  <si>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</si>
  <si>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</si>
  <si>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</si>
  <si>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</si>
  <si>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</si>
  <si>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</si>
  <si>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</si>
  <si>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</si>
  <si>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</si>
  <si>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</si>
  <si>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</si>
  <si>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</si>
  <si>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</si>
  <si>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</si>
  <si>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</si>
  <si>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</si>
  <si>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</si>
  <si>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</si>
  <si>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</si>
  <si>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</si>
  <si>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</si>
  <si>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</si>
  <si>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</si>
  <si>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</si>
  <si>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</si>
  <si>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</si>
  <si>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</si>
  <si>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</si>
  <si>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</si>
  <si>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</si>
  <si>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</si>
  <si>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</si>
  <si>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</si>
  <si>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</si>
  <si>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</si>
  <si>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</si>
  <si>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</si>
  <si>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</si>
  <si>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</si>
  <si>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</si>
  <si>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</si>
  <si>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</si>
  <si>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</si>
  <si>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</si>
  <si>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</si>
  <si>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</si>
  <si>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</si>
  <si>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</si>
  <si>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</si>
  <si>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</si>
  <si>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</si>
  <si>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</si>
  <si>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</si>
  <si>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</si>
  <si>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</si>
  <si>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</si>
  <si>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</si>
  <si>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</si>
  <si>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</si>
  <si>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</si>
  <si>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</si>
  <si>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</si>
  <si>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</si>
  <si>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</si>
  <si>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</si>
  <si>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</si>
  <si>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</si>
  <si>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</si>
  <si>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</si>
  <si>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</si>
  <si>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</si>
  <si>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</si>
  <si>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</si>
  <si>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</si>
  <si>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</si>
  <si>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</si>
  <si>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</si>
  <si>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</si>
  <si>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</si>
  <si>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</si>
  <si>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</si>
  <si>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</si>
  <si>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</si>
  <si>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</si>
  <si>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</si>
  <si>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</si>
  <si>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</si>
  <si>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</si>
  <si>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</si>
  <si>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</si>
  <si>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</si>
  <si>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</si>
  <si>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</si>
  <si>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</si>
  <si>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</si>
  <si>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</si>
  <si>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</si>
  <si>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</si>
  <si>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</si>
  <si>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</si>
  <si>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</si>
  <si>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</si>
  <si>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</si>
  <si>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</si>
  <si>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</si>
  <si>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</si>
  <si>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</si>
  <si>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</si>
  <si>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</si>
  <si>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</si>
  <si>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</si>
  <si>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</si>
  <si>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</si>
  <si>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</si>
  <si>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</si>
  <si>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</si>
  <si>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</si>
  <si>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</si>
  <si>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</si>
  <si>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</si>
  <si>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</si>
  <si>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</si>
  <si>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</si>
  <si>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</si>
  <si>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</si>
  <si>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</si>
  <si>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</si>
  <si>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</si>
  <si>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</si>
  <si>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</si>
  <si>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</si>
  <si>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</si>
  <si>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</si>
  <si>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</si>
  <si>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</si>
  <si>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</si>
  <si>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</si>
  <si>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</si>
  <si>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</si>
  <si>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</si>
  <si>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</si>
  <si>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</si>
  <si>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</si>
  <si>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</si>
  <si>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</si>
  <si>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</si>
  <si>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</si>
  <si>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</si>
  <si>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</si>
  <si>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</si>
  <si>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</si>
  <si>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</si>
  <si>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</si>
  <si>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</si>
  <si>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</si>
  <si>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</si>
  <si>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</si>
  <si>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</si>
  <si>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</si>
  <si>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</si>
  <si>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</si>
  <si>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</si>
  <si>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</si>
  <si>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</si>
  <si>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</si>
  <si>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</si>
  <si>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</si>
  <si>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</si>
  <si>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</si>
  <si>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</si>
  <si>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</si>
  <si>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</si>
  <si>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</si>
  <si>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</si>
  <si>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</si>
  <si>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</si>
  <si>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</si>
  <si>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</si>
  <si>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</si>
  <si>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</si>
  <si>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</si>
  <si>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</si>
  <si>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</si>
  <si>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</si>
  <si>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</si>
  <si>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</si>
  <si>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</si>
  <si>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</si>
  <si>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</si>
  <si>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</si>
  <si>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</si>
  <si>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</si>
  <si>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</si>
  <si>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</si>
  <si>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</si>
  <si>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</si>
  <si>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</si>
  <si>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</si>
  <si>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</si>
  <si>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</si>
  <si>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</si>
  <si>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</si>
  <si>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</si>
  <si>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</si>
  <si>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</si>
  <si>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</si>
  <si>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</si>
  <si>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</si>
  <si>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</si>
  <si>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</si>
  <si>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</si>
  <si>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</si>
  <si>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</si>
  <si>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</si>
  <si>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</si>
  <si>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</si>
  <si>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</si>
  <si>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</si>
  <si>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</si>
  <si>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</si>
  <si>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</si>
  <si>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</si>
  <si>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</si>
  <si>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</si>
  <si>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</si>
  <si>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</si>
  <si>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</si>
  <si>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</si>
  <si>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</si>
  <si>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</si>
  <si>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</si>
  <si>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</si>
  <si>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</si>
  <si>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</si>
  <si>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</si>
  <si>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</si>
  <si>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</si>
  <si>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</si>
  <si>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</si>
  <si>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</si>
  <si>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</si>
  <si>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</si>
  <si>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</si>
  <si>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</si>
  <si>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</si>
  <si>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</si>
  <si>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</si>
  <si>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</si>
  <si>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</si>
  <si>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</si>
  <si>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</si>
  <si>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</si>
  <si>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</si>
  <si>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</si>
  <si>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</si>
  <si>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</si>
  <si>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</si>
  <si>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</si>
  <si>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</si>
  <si>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</si>
  <si>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</si>
  <si>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</si>
  <si>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</si>
  <si>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</si>
  <si>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</si>
  <si>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</si>
  <si>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</si>
  <si>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</si>
  <si>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</si>
  <si>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</si>
  <si>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</si>
  <si>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</si>
  <si>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</si>
  <si>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</si>
  <si>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</si>
  <si>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</si>
  <si>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</si>
  <si>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</si>
  <si>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</si>
  <si>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</si>
  <si>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</si>
  <si>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</si>
  <si>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</si>
  <si>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</si>
  <si>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</si>
  <si>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</si>
  <si>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</si>
  <si>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</si>
  <si>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</si>
  <si>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</si>
  <si>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</si>
  <si>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</si>
  <si>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</si>
  <si>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</si>
  <si>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</si>
  <si>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</si>
  <si>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</si>
  <si>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</si>
  <si>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</si>
  <si>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</si>
  <si>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</si>
  <si>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</si>
  <si>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</si>
  <si>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</si>
  <si>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</si>
  <si>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</si>
  <si>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</si>
  <si>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</si>
  <si>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</si>
  <si>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</si>
  <si>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</si>
  <si>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</si>
  <si>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</si>
  <si>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</si>
  <si>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</si>
  <si>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</si>
  <si>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</si>
  <si>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</si>
  <si>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</si>
  <si>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</si>
  <si>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</si>
  <si>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</si>
  <si>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</si>
  <si>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</si>
  <si>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</si>
  <si>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</si>
  <si>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</si>
  <si>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</si>
  <si>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</si>
  <si>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</si>
  <si>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</si>
  <si>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</si>
  <si>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</si>
  <si>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</si>
  <si>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</si>
  <si>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</si>
  <si>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</si>
  <si>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</si>
  <si>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</si>
  <si>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</si>
  <si>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</si>
  <si>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</si>
  <si>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</si>
  <si>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</si>
  <si>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</si>
  <si>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</si>
  <si>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</si>
  <si>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</si>
  <si>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</si>
  <si>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</si>
  <si>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</si>
  <si>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</si>
  <si>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</si>
  <si>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</si>
  <si>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</si>
  <si>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</si>
  <si>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</si>
  <si>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</si>
  <si>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</si>
  <si>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</si>
  <si>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</si>
  <si>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</si>
  <si>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</si>
  <si>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</si>
  <si>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</si>
  <si>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</si>
  <si>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</si>
  <si>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</si>
  <si>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</si>
  <si>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</si>
  <si>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</si>
  <si>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</si>
  <si>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</si>
  <si>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</si>
  <si>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</si>
  <si>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</si>
  <si>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</si>
  <si>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</si>
  <si>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</si>
  <si>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</si>
  <si>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</si>
  <si>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</si>
  <si>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</si>
  <si>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</si>
  <si>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</si>
  <si>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</si>
  <si>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</si>
  <si>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</si>
  <si>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</si>
  <si>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</si>
  <si>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</si>
  <si>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</si>
  <si>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</si>
  <si>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</si>
  <si>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</si>
  <si>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</si>
  <si>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</si>
  <si>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</si>
  <si>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</si>
  <si>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</si>
  <si>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</si>
  <si>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</si>
  <si>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</si>
  <si>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</si>
  <si>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</si>
  <si>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</si>
  <si>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</si>
  <si>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</si>
  <si>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</si>
  <si>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</si>
  <si>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</si>
  <si>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</si>
  <si>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</si>
  <si>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</si>
  <si>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</si>
  <si>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</si>
  <si>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</si>
  <si>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</si>
  <si>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</si>
  <si>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</si>
  <si>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</si>
  <si>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</si>
  <si>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</si>
  <si>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</si>
  <si>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</si>
  <si>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</si>
  <si>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</si>
  <si>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</si>
  <si>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</si>
  <si>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</si>
  <si>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</si>
  <si>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</si>
  <si>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</si>
  <si>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</si>
  <si>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</si>
  <si>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</si>
  <si>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</si>
  <si>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</si>
  <si>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</si>
  <si>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</si>
  <si>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</si>
  <si>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</si>
  <si>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</si>
  <si>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</si>
  <si>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</si>
  <si>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</si>
  <si>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</si>
  <si>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</si>
  <si>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</si>
  <si>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</si>
  <si>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</si>
  <si>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</si>
  <si>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</si>
  <si>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</si>
  <si>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</si>
  <si>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</si>
  <si>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</si>
  <si>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</si>
  <si>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</si>
  <si>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</si>
  <si>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</si>
  <si>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</si>
  <si>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</si>
  <si>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</si>
  <si>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</si>
  <si>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</si>
  <si>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</si>
  <si>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</si>
  <si>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</si>
  <si>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</si>
  <si>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</si>
  <si>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</si>
  <si>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</si>
  <si>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</si>
  <si>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</si>
  <si>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</si>
  <si>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</si>
  <si>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</si>
  <si>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</si>
  <si>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</si>
  <si>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</si>
  <si>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</si>
  <si>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</si>
  <si>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</si>
  <si>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</si>
  <si>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</si>
  <si>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</si>
  <si>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</si>
  <si>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</si>
  <si>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</si>
  <si>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</si>
  <si>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</si>
  <si>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</si>
  <si>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</si>
  <si>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</si>
  <si>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</si>
  <si>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</si>
  <si>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</si>
  <si>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</si>
  <si>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</si>
  <si>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</si>
  <si>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</si>
  <si>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</si>
  <si>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</si>
  <si>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</si>
  <si>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</si>
  <si>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</si>
  <si>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</si>
  <si>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</si>
  <si>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</si>
  <si>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</si>
  <si>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</si>
  <si>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</si>
  <si>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</si>
  <si>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</si>
  <si>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</si>
  <si>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</si>
  <si>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</si>
  <si>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</si>
  <si>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</si>
  <si>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</si>
  <si>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</si>
  <si>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</si>
  <si>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</si>
  <si>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</si>
  <si>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</si>
  <si>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</si>
  <si>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</si>
  <si>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</si>
  <si>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</si>
  <si>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</si>
  <si>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</si>
  <si>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</si>
  <si>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</si>
  <si>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</si>
  <si>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</si>
  <si>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</si>
  <si>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</si>
  <si>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</si>
  <si>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</si>
  <si>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</si>
  <si>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</si>
  <si>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</si>
  <si>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</si>
  <si>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</si>
  <si>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</si>
  <si>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</si>
  <si>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</si>
  <si>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</si>
  <si>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</si>
  <si>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</si>
  <si>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</si>
  <si>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</si>
  <si>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</si>
  <si>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</si>
  <si>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</si>
  <si>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</si>
  <si>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</si>
  <si>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</si>
  <si>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</si>
  <si>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</si>
  <si>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</si>
  <si>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</si>
  <si>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</si>
  <si>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</si>
  <si>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</si>
  <si>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</si>
  <si>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</si>
  <si>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</si>
  <si>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</si>
  <si>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</si>
  <si>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</si>
  <si>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</si>
  <si>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</si>
  <si>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</si>
  <si>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</si>
  <si>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</si>
  <si>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</si>
  <si>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</si>
  <si>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</si>
  <si>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</si>
  <si>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</si>
  <si>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</si>
  <si>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</si>
  <si>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</si>
  <si>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</si>
  <si>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</si>
  <si>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</si>
  <si>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</si>
  <si>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</si>
  <si>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</si>
  <si>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</si>
  <si>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</si>
  <si>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</si>
  <si>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</si>
  <si>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</si>
  <si>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</si>
  <si>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</si>
  <si>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</si>
  <si>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</si>
  <si>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</si>
  <si>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</si>
  <si>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</si>
  <si>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</si>
  <si>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</si>
  <si>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</si>
  <si>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</si>
  <si>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</si>
  <si>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</si>
  <si>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</si>
  <si>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</si>
  <si>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</si>
  <si>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</si>
  <si>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</si>
  <si>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</si>
  <si>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</si>
  <si>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</si>
  <si>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</si>
  <si>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</si>
  <si>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</si>
  <si>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</si>
  <si>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</si>
  <si>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</si>
  <si>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</si>
  <si>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</si>
  <si>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</si>
  <si>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</si>
  <si>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</si>
  <si>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</si>
  <si>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</si>
  <si>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</si>
  <si>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</si>
  <si>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</si>
  <si>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</si>
  <si>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</si>
  <si>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</si>
  <si>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</si>
  <si>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</si>
  <si>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</si>
  <si>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</si>
  <si>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</si>
  <si>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</si>
  <si>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</si>
  <si>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</si>
  <si>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</si>
  <si>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</si>
  <si>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</si>
  <si>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</si>
  <si>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</si>
  <si>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</si>
  <si>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</si>
  <si>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</si>
  <si>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</si>
  <si>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</si>
  <si>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</si>
  <si>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</si>
  <si>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</si>
  <si>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</si>
  <si>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</si>
  <si>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</si>
  <si>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</si>
  <si>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</si>
  <si>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</si>
  <si>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</si>
  <si>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</si>
  <si>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</si>
  <si>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</si>
  <si>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</si>
  <si>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</si>
  <si>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</si>
  <si>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</si>
  <si>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</si>
  <si>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</si>
  <si>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</si>
  <si>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</si>
  <si>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</si>
  <si>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</si>
  <si>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</si>
  <si>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</si>
  <si>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</si>
  <si>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</si>
  <si>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</si>
  <si>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</si>
  <si>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</si>
  <si>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</si>
  <si>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</si>
  <si>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</si>
  <si>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</si>
  <si>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</si>
  <si>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</si>
  <si>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</si>
  <si>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</si>
  <si>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</si>
  <si>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</si>
  <si>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</si>
  <si>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</si>
  <si>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</si>
  <si>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</si>
  <si>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</si>
  <si>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</si>
  <si>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</si>
  <si>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</si>
  <si>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</si>
  <si>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</si>
  <si>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</si>
  <si>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</si>
  <si>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</si>
  <si>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</si>
  <si>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</si>
  <si>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</si>
  <si>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</si>
  <si>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</si>
  <si>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</si>
  <si>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</si>
  <si>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</si>
  <si>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</si>
  <si>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</si>
  <si>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</si>
  <si>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</si>
  <si>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</si>
  <si>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</si>
  <si>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</si>
  <si>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</si>
  <si>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</si>
  <si>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</si>
  <si>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</si>
  <si>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</si>
  <si>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</si>
  <si>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</si>
  <si>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</si>
  <si>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</si>
  <si>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</si>
  <si>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</si>
  <si>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</si>
  <si>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</si>
  <si>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</si>
  <si>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</si>
  <si>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</si>
  <si>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</si>
  <si>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</si>
  <si>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</si>
  <si>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</si>
  <si>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</si>
  <si>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</si>
  <si>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</si>
  <si>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</si>
  <si>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</si>
  <si>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</si>
  <si>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</si>
  <si>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</si>
  <si>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</si>
  <si>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</si>
  <si>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</si>
  <si>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</si>
  <si>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</si>
  <si>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</si>
  <si>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</si>
  <si>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</si>
  <si>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</si>
  <si>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</si>
  <si>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</si>
  <si>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</si>
  <si>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</si>
  <si>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</si>
  <si>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</si>
  <si>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</si>
  <si>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</si>
  <si>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</si>
  <si>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</si>
  <si>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</si>
  <si>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</si>
  <si>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</si>
  <si>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</si>
  <si>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</si>
  <si>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</si>
  <si>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</si>
  <si>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</si>
  <si>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</si>
  <si>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</si>
  <si>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</si>
  <si>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</si>
  <si>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</si>
  <si>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</si>
  <si>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</si>
  <si>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</si>
  <si>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</si>
  <si>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</si>
  <si>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</si>
  <si>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</si>
  <si>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</si>
  <si>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</si>
  <si>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</si>
  <si>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</si>
  <si>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</si>
  <si>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</si>
  <si>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</si>
  <si>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</si>
  <si>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</si>
  <si>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</si>
  <si>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</si>
  <si>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</si>
  <si>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</si>
  <si>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</si>
  <si>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</si>
  <si>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</si>
  <si>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</si>
  <si>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</si>
  <si>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</si>
  <si>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</si>
  <si>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</si>
  <si>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</si>
  <si>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</si>
  <si>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</si>
  <si>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</si>
  <si>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</si>
  <si>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</si>
  <si>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</si>
  <si>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</si>
  <si>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</si>
  <si>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</si>
  <si>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</si>
  <si>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</si>
  <si>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</si>
  <si>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</si>
  <si>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</si>
  <si>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</si>
  <si>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</si>
  <si>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</si>
  <si>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</si>
  <si>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</si>
  <si>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</si>
  <si>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</si>
  <si>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</si>
  <si>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</si>
  <si>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</si>
  <si>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</si>
  <si>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</si>
  <si>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</si>
  <si>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</si>
  <si>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</si>
  <si>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</si>
  <si>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</si>
  <si>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</si>
  <si>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</si>
  <si>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</si>
  <si>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</si>
  <si>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</si>
  <si>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</si>
  <si>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</si>
  <si>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</si>
  <si>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</si>
  <si>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</si>
  <si>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</si>
  <si>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</si>
  <si>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</si>
  <si>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</si>
  <si>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</si>
  <si>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</si>
  <si>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</si>
  <si>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</si>
  <si>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</si>
  <si>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</si>
  <si>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</si>
  <si>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</si>
  <si>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</si>
  <si>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</si>
  <si>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</si>
  <si>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</si>
  <si>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</si>
  <si>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</si>
  <si>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</si>
  <si>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</si>
  <si>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</si>
  <si>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</si>
  <si>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</si>
  <si>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</si>
  <si>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</si>
  <si>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</si>
  <si>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</si>
  <si>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</si>
  <si>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</si>
  <si>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</si>
  <si>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</si>
  <si>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</si>
  <si>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</si>
  <si>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</si>
  <si>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</si>
  <si>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</si>
  <si>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</si>
  <si>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</si>
  <si>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</si>
  <si>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</si>
  <si>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</si>
  <si>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</si>
  <si>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</si>
  <si>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</si>
  <si>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</si>
  <si>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</si>
  <si>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</si>
  <si>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</si>
  <si>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</si>
  <si>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</si>
  <si>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</si>
  <si>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</si>
  <si>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</si>
  <si>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</si>
  <si>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</si>
  <si>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</si>
  <si>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</si>
  <si>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</si>
  <si>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</si>
  <si>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</si>
  <si>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</si>
  <si>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</si>
  <si>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</si>
  <si>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</si>
  <si>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</si>
  <si>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</si>
  <si>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</si>
  <si>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</si>
  <si>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</si>
  <si>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</si>
  <si>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</si>
  <si>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</si>
  <si>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</si>
  <si>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</si>
  <si>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</si>
  <si>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</si>
  <si>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</si>
  <si>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</si>
  <si>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</si>
  <si>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</si>
  <si>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</si>
  <si>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</si>
  <si>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</si>
  <si>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</si>
  <si>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</si>
  <si>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</si>
  <si>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</si>
  <si>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</si>
  <si>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</si>
  <si>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</si>
  <si>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</si>
  <si>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</si>
  <si>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</si>
  <si>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</si>
  <si>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</si>
  <si>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</si>
  <si>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</si>
  <si>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</si>
  <si>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</si>
  <si>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</si>
  <si>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</si>
  <si>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</si>
  <si>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</si>
  <si>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</si>
  <si>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</si>
  <si>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</si>
  <si>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</si>
  <si>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</si>
  <si>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</si>
  <si>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</si>
  <si>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</si>
  <si>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</si>
  <si>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</si>
  <si>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</si>
  <si>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</si>
  <si>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</si>
  <si>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</si>
  <si>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</si>
  <si>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</si>
  <si>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</si>
  <si>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</si>
  <si>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</si>
  <si>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</si>
  <si>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</si>
  <si>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</si>
  <si>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</si>
  <si>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</si>
  <si>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</si>
  <si>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</si>
  <si>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</si>
  <si>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</si>
  <si>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</si>
  <si>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</si>
  <si>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</si>
  <si>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</si>
  <si>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</si>
  <si>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</si>
  <si>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</si>
  <si>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</si>
  <si>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</si>
  <si>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</si>
  <si>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</si>
  <si>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team on way need60 min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</si>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</sst>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341.52891238425946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0.11184039351792308</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46004.477338078701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46004.477338078701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46004.477338078701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46004.477338078701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46004.477338078701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46004.477338078701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46004.477338078701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46004.477338078701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46004.477338078701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46004.477338078701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46004.477338078701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46004.477338078701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46004.477338078701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46004.477338078701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46004.477338078701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46004.477338078701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46004.477338078701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46004.477338078701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46004.477338078701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46004.477338078701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46004.477338078701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46004.477338078701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46004.477338078701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46004.477338078701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46004.477338078701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46004.477338078701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46004.477338078701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46004.477338078701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46004.477338078701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46004.477338078701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46004.477338078701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46004.477338078701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46004.477338078701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46004.477338078701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46004.477338078701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46004.477338078701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46004.477338078701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46004.477338078701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46004.477338078701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46004.477338078701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46004.477338078701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46004.477338078701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46004.477338078701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46004.477338078701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46004.477338078701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46004.477338078701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46004.477338078701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46004.477338078701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46004.477338078701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46004.477338078701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46004.477338078701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46004.477338078701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46004.477338078701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46004.477338078701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46004.477338078701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46004.477338078701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46004.477338078701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46004.477338078701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46004.477338078701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46004.477338078701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46004.477338078701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46004.477338078701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46004.477338078701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46004.477338078701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46004.477338078701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46004.477338078701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46004.477338078701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46004.477338078701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46004.477338078701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46004.477338078701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46004.477338078701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46004.477338078701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46004.477338078701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46004.477338078701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46004.477338078701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46004.477338078701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46004.477338078701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46004.477338078701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46004.477338078701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46004.477338078701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46004.477338078701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46004.477338078701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46004.477338078701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46004.477338078701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46004.477338078701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46004.477338078701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46004.477338310186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46004.477338310186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46004.477338310186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46004.477338310186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46004.477338310186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46004.477338310186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46004.477338310186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46004.477338310186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46004.477338310186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46004.477338310186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46004.477338310186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46004.477338310186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46004.477338310186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46004.477338310186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46004.477338310186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46004.477338310186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46004.477338310186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46004.477338310186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46004.477338310186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46004.477338310186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46004.477338310186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46004.477338310186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46004.477338310186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46004.477338310186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46004.477338310186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46004.477338310186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46004.477338310186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46004.477338310186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46004.477338310186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46004.477338310186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46004.477338310186</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179.47750034722412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20.089919328704127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7.121956134258653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3.645428356481716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46004.477338078701</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46004.477338078701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46004.477338078701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46004.477338078701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46004.477338078701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46004.477338078701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46004.477338078701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46004.477338078701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46004.477338078701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46004.477338078701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46004.477338078701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46004.477338078701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46004.477338078701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46004.477338078701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46004.477338078701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46004.477338078701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46004.477338078701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46004.477338078701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46004.477338078701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46004.477338078701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46004.477338078701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46004.477338078701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46004.477338078701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46004.477338078701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46004.477338078701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46004.477338078701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46004.477338078701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46004.477338078701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46004.477338078701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46004.477338078701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46004.477338078701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46004.477338078701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46004.477338078701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46004.477338078701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46004.477338078701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46004.477338078701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46004.477338078701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46004.477338078701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46004.477338078701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46004.477338078701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46004.477338078701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46004.477338078701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46004.477338078701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46004.477338078701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46004.477338078701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46004.477338078701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46004.477338078701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46004.477338078701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46004.477338078701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46004.477338078701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46004.477338078701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46004.477338078701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46004.477338078701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46004.477338078701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46004.477338078701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46004.477338078701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46004.477338078701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46004.477338078701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46004.477338078701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46004.477338078701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46004.477338078701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46004.477338078701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46004.477338078701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46004.477338078701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46004.477338078701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46004.477338078701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46004.477338078701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46004.477338078701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46004.477338078701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46004.477338078701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46004.477338078701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46004.477338078701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46004.477338078701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46004.477338078701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46004.477338078701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46004.477338078701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46004.477338078701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46004.477338078701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46004.477338078701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46004.477338078701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46004.477338078701</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46004.477338078701</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46004.477338078701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46004.477338078701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46004.477338078701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46004.477338078701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46004.477338078701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46004.477338078701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46004.477338078701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46004.477338078701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46004.477338078701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46004.477338078701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46004.477338078701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46004.477338078701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46004.477338078701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46004.477338078701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46004.477338078701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46004.477338078701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46004.477338078701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46004.477338078701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46004.477338078701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46004.477338078701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46004.477338078701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46004.477338078701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46004.477338078701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46004.477338078701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46004.477338078701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46004.477338078701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46004.477338078701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46004.477338078701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46004.477338078701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46004.477338078701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46004.477338078701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46004.477338078701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46004.477338078701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46004.477338078701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46004.477338078701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46004.477338078701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46004.477338078701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46004.477338078701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46004.477338078701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46004.477338078701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46004.477338078701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46004.477338078701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46004.477338078701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46004.477338078701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46004.477338078701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46004.477338078701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46004.477338078701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46004.477338078701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46004.477338078701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46004.477338078701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46004.477338078701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46004.477338078701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46004.477338078701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46004.477338078701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46004.477338078701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46004.477338078701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46004.477338078701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46004.477338078701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46004.477338078701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46004.477338078701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46004.477338078701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46004.477338078701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46004.477338078701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46004.477338078701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46004.477338078701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46004.477338078701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46004.477338078701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46004.477338078701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46004.477338078701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46004.477338078701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46004.477338078701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46004.477338078701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46004.477338078701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46004.477338078701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46004.477338078701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46004.477338078701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46004.477338078701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46004.477338078701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46004.477338078701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46004.477338078701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46004.477338078701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46004.477338078701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46004.477338078701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46004.477338078701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46004.477338078701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46004.477338078701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46004.477338078701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46004.477338078701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46004.477338078701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46004.477338078701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46004.477338078701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46004.477338078701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46004.477338078701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46004.477338078701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46004.477338078701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46004.477338078701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46004.477338078701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46004.477338078701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46004.477338078701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46004.477338078701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46004.477338078701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46004.477338078701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46004.477338078701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46004.477338078701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46004.477338078701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46004.477338078701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46004.477338078701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46004.477338078701</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46004.477338078701</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46004.477338310186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46004.477338310186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46004.477338310186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46004.477338310186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46004.477338310186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46004.477338310186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46004.477338310186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46004.477338310186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46004.477338310186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46004.477338310186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46004.477338310186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46004.477338310186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46004.477338310186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46004.477338310186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46004.477338310186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46004.477338310186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46004.477338310186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46004.477338310186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46004.477338310186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46004.477338310186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46004.477338310186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46004.477338310186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46004.477338310186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46004.477338310186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46004.477338310186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46004.477338310186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46004.477338310186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46004.477338310186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46004.477338310186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46004.477338310186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46004.477338310186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46004.477338310186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46004.477338310186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46004.477338310186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46004.477338310186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46004.477338310186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46004.477338310186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46004.477338310186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46004.477338310186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46004.477338310186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46004.477338310186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46004.477338310186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46004.477338310186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46004.477338310186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46004.477338310186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46004.477338310186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46004.477338310186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46004.477338310186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46004.477338310186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46004.477338310186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46004.477338310186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46004.477338310186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46004.477338310186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46004.477338310186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46004.477338310186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46004.477338310186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46004.477338310186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46004.477338310186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46004.477338310186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46004.477338310186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46004.477338310186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46004.477338310186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46004.477338310186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46004.477338310186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46004.477338310186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46004.477338310186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46004.477338310186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46004.477338310186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46004.477338310186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46004.477338310186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46004.477338310186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46004.477338310186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46004.477338310186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46004.477338310186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46004.477338310186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46004.477338310186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46004.477338310186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46004.477338310186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46004.477338310186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46004.477338310186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46004.477338310186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46004.477338310186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46004.477338310186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46004.477338310186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46004.477338310186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46004.477338310186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46004.477338310186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46004.477338310186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46004.477338310186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46004.477338310186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46004.477338310186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46004.477338310186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46004.477338310186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46004.477338310186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46004.477338310186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46004.477338310186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46004.477338310186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46004.477338310186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46004.477338310186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46004.477338310186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46004.477338310186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46004.477338310186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46004.477338310186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46004.477338310186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46004.477338310186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46004.477338310186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46004.477338310186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46004.477338310186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46004.477338310186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46004.477338310186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46004.477338310186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46004.477338310186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46004.477338310186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46004.477338310186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46004.477338310186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46004.477338310186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46004.477338310186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46004.477338310186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46004.477338310186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46004.477338310186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46004.477338310186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46004.477338310186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46004.477338310186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46004.477338310186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46004.477338310186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46004.477338310186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46004.477338310186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46004.477338310186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46004.477338310186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46004.477338310186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46004.477338310186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46004.477338310186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46004.477338310186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46004.477338310186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46004.477338310186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46004.477338310186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46004.477338310186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46004.477338310186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46004.477338310186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46004.477338310186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46004.477338310186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46004.477338310186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46004.477338310186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46004.477338310186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46004.477338310186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46004.477338310186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46004.477338310186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46004.477338310186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46004.477338310186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46004.477338310186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46004.477338310186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46004.477338310186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46004.477338310186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46004.477338310186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46004.477338310186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46004.477338310186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46004.477338310186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46004.477338310186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46004.477338310186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46004.477338310186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46004.477338310186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46004.477338310186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46004.477338310186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46004.477338310186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46004.477338310186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46004.477338310186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46004.477338310186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46004.477338310186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46004.477338310186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46004.477338310186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46004.477338310186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46004.477338310186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46004.477338310186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46004.477338310186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46004.477338310186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46004.477338310186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46004.477338310186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46004.477338310186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46004.477338310186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46004.477338310186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46004.477338310186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46004.477338310186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46004.477338310186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46004.477338310186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46004.477338310186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46004.477338310186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46004.477338310186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46004.477338310186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46004.477338310186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46004.477338310186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46004.477338310186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46004.477338310186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46004.477338310186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46004.477338310186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46004.477338310186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46004.477338310186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46004.477338310186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46004.477338310186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46004.477338310186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46004.477338310186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46004.477338310186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46004.477338310186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46004.477338310186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46004.477338310186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46004.477338310186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46004.477338310186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46004.477338310186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46004.477338310186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46004.477338310186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46004.477338310186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46004.477338310186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46004.477338310186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46004.477338310186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46004.477338310186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46004.477338310186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46004.477338310186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46004.477338310186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46004.477338310186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46004.477338310186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46004.477338310186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46004.477338310186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46004.477338310186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46004.477338310186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46004.477338310186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46004.477338310186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46004.477338310186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46004.477338310186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46004.477338310186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46004.477338310186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46004.477338310186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46004.477338310186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46004.477338310186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46004.477338310186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46004.477338310186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46004.477338310186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46004.477338310186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46004.477338310186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46004.477338310186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46004.477338310186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46004.477338310186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46004.477338310186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46004.477338310186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46004.477338310186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46004.477338310186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46004.477338310186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46004.477338310186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46004.477338310186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46004.477338310186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46004.477338310186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46004.477338310186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46004.477338310186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46004.477338310186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46004.477338310186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46004.477338310186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46004.477338310186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46004.477338310186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46004.477338310186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46004.477338310186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46004.477338310186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46004.477338310186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46004.477338310186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46004.477338310186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46004.477338310186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46004.477338310186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46004.477338310186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46004.477338310186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46004.477338310186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46004.477338310186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46004.477338310186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46004.477338310186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46004.477338310186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46004.477338310186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46004.477338310186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46004.477338310186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46004.477338310186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46004.477338310186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46004.477338310186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46004.477338310186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46004.477338310186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46004.477338310186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46004.477338310186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46004.477338310186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46004.477338310186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46004.477338310186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46004.477338310186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46004.477338310186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46004.477338310186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46004.477338310186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46004.477338310186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46004.477338310186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46004.477338310186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46004.477338310186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46004.477338310186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46004.477338310186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46004.477338310186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46004.477338310186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46004.477338310186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46004.477338310186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46004.477338310186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46004.477338310186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46004.477338310186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46004.477338310186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46004.477338310186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46004.477338310186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46004.477338310186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46004.477338310186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46004.477338310186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46004.477338310186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46004.477338310186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46004.477338310186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46004.477338310186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46004.477338310186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46004.477338310186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46004.477338310186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46004.477338310186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46004.477338310186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46004.477338310186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46004.477338310186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46004.477338310186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46004.477338310186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46004.477338310186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46004.477338310186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46004.477338310186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46004.477338310186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46004.477338310186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46004.477338310186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46004.477338310186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46004.477338310186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46004.477338310186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46004.477338310186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46004.477338310186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46004.477338310186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46004.477338310186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46004.477338310186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46004.477338310186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46004.477338310186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46004.477338310186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46004.477338310186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46004.477338310186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46004.477338310186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46004.477338310186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46004.477338310186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46004.477338310186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46004.477338310186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46004.477338310186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46004.477338310186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46004.477338310186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46004.477338310186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46004.477338310186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46004.477338310186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46004.477338310186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46004.477338310186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46004.477338310186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46004.477338310186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46004.477338310186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46004.477338310186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46004.477338310186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46004.477338310186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46004.477338310186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46004.477338310186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46004.477338310186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46004.477338310186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46004.477338310186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46004.477338310186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46004.477338310186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46004.477338310186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46004.477338310186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46004.477338310186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46004.477338310186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46004.477338310186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46004.477338310186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46004.477338310186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46004.477338310186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46004.477338310186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46004.477338310186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46004.477338310186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46004.477338310186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46004.477338310186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46004.477338310186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46004.477338310186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46004.477338310186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46004.477338310186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46004.477338310186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46004.477338310186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46004.477338310186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46004.477338310186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46004.477338310186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46004.477338310186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46004.477338310186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46004.477338310186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46004.477338310186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46004.477338310186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46004.477338310186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46004.477338310186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46004.477338310186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46004.477338310186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46004.477338310186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46004.477338310186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46004.477338310186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46004.477338310186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46004.477338310186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46004.477338310186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46004.477338310186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46004.477338310186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46004.477338310186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46004.477338310186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46004.477338310186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46004.477338310186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46004.477338310186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46004.477338310186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46004.477338310186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46004.477338310186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46004.477338310186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46004.477338310186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46004.477338310186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46004.477338310186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46004.477338310186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46004.477338310186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46004.477338310186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46004.477338310186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46004.477338310186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46004.477338310186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46004.477338310186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46004.477338310186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46004.477338310186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46004.477338310186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46004.477338310186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46004.477338310186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46004.477338310186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46004.477338310186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46004.477338310186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46004.477338310186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46004.477338310186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46004.477338310186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46004.477338310186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46004.477338310186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46004.477338310186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46004.477338310186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46004.477338310186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46004.477338310186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46004.477338310186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46004.477338310186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46004.477338310186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46004.477338310186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46004.477338310186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46004.477338310186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46004.477338310186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46004.477338310186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46004.477338310186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46004.477338310186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46004.477338310186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46004.477338310186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46004.477338310186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46004.477338310186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46004.477338310186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46004.477338310186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46004.477338310186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46004.477338310186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46004.477338310186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46004.477338310186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46004.477338310186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46004.477338310186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46004.477338310186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46004.477338310186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46004.477338310186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46004.477338310186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46004.477338310186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46004.477338310186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46004.477338310186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46004.477338310186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46004.477338310186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46004.477338310186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46004.477338310186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46004.477338310186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46004.477338310186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46004.477338310186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46004.477338310186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46004.477338310186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46004.477338310186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46004.477338310186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46004.477338310186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46004.477338310186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46004.477338310186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46004.477338310186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46004.477338310186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46004.477338310186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46004.477338310186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46004.477338310186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46004.477338310186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46004.477338310186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46004.477338310186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46004.477338310186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46004.477338310186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46004.477338310186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46004.477338310186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46004.477338310186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46004.477338310186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46004.477338310186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46004.477338310186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46004.477338310186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46004.477338310186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46004.477338310186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46004.477338310186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46004.477338310186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46004.477338310186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46004.477338310186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46004.477338310186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46004.477338310186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46004.477338310186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46004.477338310186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46004.477338310186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46004.477338310186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46004.477338310186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46004.477338310186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46004.477338310186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46004.477338310186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46004.477338310186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46004.477338310186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46004.477338310186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46004.477338310186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46004.477338310186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46004.477338310186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46004.477338310186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46004.477338310186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46004.477338310186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46004.477338310186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46004.477338310186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46004.477338310186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46004.477338310186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46004.477338310186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46004.477338310186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46004.477338310186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46004.477338310186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46004.477338310186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46004.477338310186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46004.477338310186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46004.477338310186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46004.477338310186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46004.477338310186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46004.477338310186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46004.477338310186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46004.477338310186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46004.477338310186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46004.477338310186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46004.477338310186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46004.477338310186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46004.477338310186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46004.477338310186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46004.477338310186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46004.477338310186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46004.477338310186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46004.477338310186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46004.477338310186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46004.477338310186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46004.477338310186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46004.477338310186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46004.477338310186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46004.477338310186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46004.477338310186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46004.477338310186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46004.477338310186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46004.477338310186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46004.477338310186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46004.477338310186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46004.477338310186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46004.477338310186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46004.477338310186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46004.477338310186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46004.477338310186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46004.477338310186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46004.477338310186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46004.477338310186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46004.477338310186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46004.477338310186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46004.477338310186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46004.477338310186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46004.477338310186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46004.477338310186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46004.477338310186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46004.477338310186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46004.477338310186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46004.477338310186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46004.477338310186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46004.477338310186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46004.477338310186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46004.477338310186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46004.477338310186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46004.477338310186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46004.477338310186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46004.477338310186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46004.477338310186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46004.477338310186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46004.477338310186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46004.477338310186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46004.477338310186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46004.477338310186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46004.477338310186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46004.477338310186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46004.477338310186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46004.477338310186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46004.477338310186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46004.477338310186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46004.477338310186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46004.477338310186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46004.477338310186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46004.477338310186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46004.477338310186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46004.477338310186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46004.477338310186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46004.477338310186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46004.477338310186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46004.477338310186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46004.477338310186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46004.477338310186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46004.477338310186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46004.477338310186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46004.477338310186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46004.477338310186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46004.477338310186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46004.477338310186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46004.477338310186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46004.477338310186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46004.477338310186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46004.477338310186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46004.477338310186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46004.477338310186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46004.477338310186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46004.477338310186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46004.477338310186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46004.477338310186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46004.477338310186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46004.477338310186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46004.477338310186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46004.477338310186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46004.477338310186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46004.477338310186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46004.477338310186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46004.477338310186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46004.477338310186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46004.477338310186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46004.477338310186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46004.477338310186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46004.477338310186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46004.477338310186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46004.477338310186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46004.477338310186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46004.477338310186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46004.477338310186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46004.477338310186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46004.477338310186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46004.477338310186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46004.477338310186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46004.477338310186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46004.477338310186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46004.477338310186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46004.477338310186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46004.477338310186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46004.477338310186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46004.477338310186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46004.477338310186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46004.477338310186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46004.477338310186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46004.477338310186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46004.477338310186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46004.477338310186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46004.477338310186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46004.477338310186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46004.477338310186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46004.477338310186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46004.477338310186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46004.477338310186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46004.477338310186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46004.477338310186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46004.477338310186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46004.477338310186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46004.477338310186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46004.477338310186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46004.477338310186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46004.477338310186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46004.477338310186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46004.477338310186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46004.477338310186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46004.477338310186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46004.477338310186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46004.477338310186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46004.477338310186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46004.477338310186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46004.477338310186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46004.477338310186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46004.477338310186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46004.477338310186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46004.477338310186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46004.477338310186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46004.477338310186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46004.477338310186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46004.477338310186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46004.477338310186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46004.477338310186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46004.477338310186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46004.477338310186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46004.477338310186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46004.477338310186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46004.477338310186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46004.477338310186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46004.477338310186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46004.477338310186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46004.477338310186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46004.477338310186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46004.477338310186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46004.477338310186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46004.477338310186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46004.477338310186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46004.477338310186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46004.477338310186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46004.477338310186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46004.477338310186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46004.477338310186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46004.477338310186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46004.477338310186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46004.477338310186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46004.477338310186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46004.477338310186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46004.477338310186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46004.477338310186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46004.477338310186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46004.477338310186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46004.477338310186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46004.477338310186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46004.477338310186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46004.477338310186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46004.477338310186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46004.477338310186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46004.477338310186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46004.477338310186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46004.477338310186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46004.477338310186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46004.477338310186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46004.477338310186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46004.477338310186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46004.477338310186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46004.477338310186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46004.477338310186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46004.477338310186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46004.477338310186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46004.477338310186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46004.477338310186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46004.477338310186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46004.477338310186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46004.477338310186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46004.477338310186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46004.477338310186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46004.477338310186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46004.477338310186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46004.477338310186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46004.477338310186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46004.477338310186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46004.477338310186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46004.477338310186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46004.477338310186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46004.477338310186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46004.477338310186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46004.477338310186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46004.477338310186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46004.477338310186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46004.477338310186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46004.477338310186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46004.477338310186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46004.477338310186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46004.477338310186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46004.477338310186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46004.477338310186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46004.477338310186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46004.477338310186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46004.477338310186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46004.477338310186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46004.477338310186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46004.477338310186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46004.477338310186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46004.477338310186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46004.477338310186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46004.477338310186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46004.477338310186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46004.477338310186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46004.477338310186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46004.477338310186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46004.477338310186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46004.477338310186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46004.477338310186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46004.477338310186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46004.477338310186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46004.477338310186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46004.477338310186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46004.477338310186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46004.477338310186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46004.477338310186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46004.477338310186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46004.477338310186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46004.477338310186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46004.477338310186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46004.477338310186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46004.477338310186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46004.477338310186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46004.477338310186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46004.477338310186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46004.477338310186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46004.477338310186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46004.477338310186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46004.477338310186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46004.477338310186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46004.477338310186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46004.477338310186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46004.477338310186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46004.477338310186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46004.477338310186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46004.477338310186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46004.477338310186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46004.477338310186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46004.477338310186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46004.477338310186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46004.477338310186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46004.477338310186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46004.477338310186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46004.477338310186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46004.477338310186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46004.477338310186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46004.477338310186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46004.477338310186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46004.477338310186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46004.477338310186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46004.477338310186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46004.477338310186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46004.477338310186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46004.477338310186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46004.477338310186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46004.477338310186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46004.477338310186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46004.477338310186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46004.477338310186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46004.477338310186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46004.477338310186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46004.477338310186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46004.477338310186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46004.477338310186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46004.477338310186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46004.477338310186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46004.477338310186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46004.477338310186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46004.477338310186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46004.477338310186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46004.477338310186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46004.477338310186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46004.477338310186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46004.477338310186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46004.477338310186</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300.99662071758939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5.6831947916653007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0.1023370370385237</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2.7290740741591435E-2</v>
      </c>
      <c r="H5" s="91">
        <v>46004.43209490741</v>
      </c>
      <c r="I5" s="106" t="str">
        <f>IFERROR(VLOOKUP(D5,DB!A:F,6,0),"")</f>
        <v>SCECO</v>
      </c>
      <c r="J5" s="106" t="str">
        <f>IFERROR(VLOOKUP(D5,DB!A:G,7,0),"")</f>
        <v>Dead</v>
      </c>
      <c r="K5" s="93" t="s">
        <v>39130</v>
      </c>
      <c r="L5" s="87" t="str">
        <f>IFERROR(VLOOKUP(D5,DB!A:I,9,0),"")</f>
        <v>Latis</v>
      </c>
    </row>
    <row r="6" spans="1:16" ht="15" customHeight="1">
      <c r="A6" s="106"/>
      <c r="B6" s="106" t="str">
        <f>IFERROR(VLOOKUP(D6,DB!A:K,11,0),"")</f>
        <v/>
      </c>
      <c r="C6" s="89"/>
      <c r="D6" s="87"/>
      <c r="E6" s="90"/>
      <c r="F6" s="91"/>
      <c r="G6" s="92">
        <f ca="1">IFERROR(NOW()-F6,"")</f>
        <v>46004.477337037039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46004.477337037039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46004.477337037039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46004.477337037039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46004.477337037039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46004.477337037039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46004.477337037039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46004.477337037039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46004.477337037039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46004.477337037039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46004.477337037039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46004.477337037039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46004.477337037039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46004.477337037039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46004.477337037039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46004.477337037039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46004.477337037039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46004.477337037039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46004.477337037039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46004.477337037039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46004.477337037039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46004.477337037039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46004.477337037039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46004.477337037039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46004.477337037039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46004.477337037039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46004.477337037039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46004.477337037039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46004.477337037039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46004.477337037039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46004.477337037039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46004.477337037039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46004.477337037039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46004.477337037039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46004.477337037039</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3" sqref="D13"/>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112.64527812499728</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78.288460995368951</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55.816227199073182</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23.104039699072018</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7.3698496527722455</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2.3578241898139822</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0" ca="1" si="3">IFERROR(NOW()-F8,"")</f>
        <v>46004.477337037039</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46004.477337037039</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46004.477337037039</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s="151"/>
      <c r="E11" s="151"/>
      <c r="F11" s="152"/>
      <c r="G11" s="153">
        <f t="shared" ca="1" si="3"/>
        <v>46004.477337037039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46004.477337384262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46004.477338078701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46004.477338078701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46004.477338078701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46004.477338078701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46004.477338078701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46004.477338078701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46004.477338078701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46004.477338078701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46004.477338078701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46004.477338078701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46004.477338078701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46004.477338078701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46004.477338078701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46004.477338078701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46004.477338078701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46004.477338078701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46004.477338078701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46004.477338078701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46004.477338078701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46004.477338078701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46004.477338078701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46004.477338078701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46004.477338078701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46004.477338078701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46004.477338078701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46004.477338078701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46004.477338078701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46004.477338078701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46004.477338078701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46004.477338078701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46004.477338078701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46004.477338078701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46004.477338078701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46004.477338078701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46004.477338078701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46004.477338078701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46004.477338078701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46004.477338078701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46004.477338078701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46004.477338078701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46004.477338078701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46004.477338078701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46004.477338078701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46004.477338078701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46004.477338078701</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57" t="s">
        <v>5400</v>
      </c>
      <c r="C2" s="158">
        <v>1</v>
      </c>
      <c r="D2" s="157" t="s">
        <v>30983</v>
      </c>
      <c r="E2" s="159" t="s">
        <v>39106</v>
      </c>
      <c r="F2" s="160">
        <v>46004.146354166667</v>
      </c>
      <c r="G2" s="161">
        <v>0.20978009259259259</v>
      </c>
      <c r="H2" s="160">
        <v>46004.234780092593</v>
      </c>
      <c r="I2" s="157" t="s">
        <v>22</v>
      </c>
      <c r="J2" s="157" t="s">
        <v>65</v>
      </c>
      <c r="K2" s="162" t="s">
        <v>39145</v>
      </c>
      <c r="L2" s="163" t="s">
        <v>8215</v>
      </c>
    </row>
    <row r="3" spans="1:16382" ht="31.5" customHeight="1">
      <c r="A3" s="113" t="s">
        <v>39146</v>
      </c>
      <c r="B3" s="114" t="str">
        <f>IFERROR(VLOOKUP(D3,DB!A:K,11,0),"")</f>
        <v>R6</v>
      </c>
      <c r="C3" s="115">
        <v>1</v>
      </c>
      <c r="D3" s="114" t="s">
        <v>34924</v>
      </c>
      <c r="E3" s="136" t="s">
        <v>39106</v>
      </c>
      <c r="F3" s="116">
        <v>46004.33121527778</v>
      </c>
      <c r="G3" s="72">
        <f ca="1">IFERROR(NOW()-F3,"-")</f>
        <v>0.14612280092114815</v>
      </c>
      <c r="H3" s="116">
        <v>46004.331180555557</v>
      </c>
      <c r="I3" s="114" t="str">
        <f>IFERROR(VLOOKUP(D3,DB!A:F,6,0),"")</f>
        <v>SCECO</v>
      </c>
      <c r="J3" s="114" t="str">
        <f>IFERROR(VLOOKUP(D3,DB!A:G,7,0),"")</f>
        <v>In progress</v>
      </c>
      <c r="K3" s="117" t="s">
        <v>39147</v>
      </c>
      <c r="L3" s="131" t="str">
        <f>IFERROR(VLOOKUP(D3,DB!A:I,9,0),"")</f>
        <v>Latis</v>
      </c>
    </row>
    <row r="4" spans="1:16382" ht="31.5" customHeight="1">
      <c r="A4" s="113"/>
      <c r="B4" s="114" t="str">
        <f>IFERROR(VLOOKUP(D4,DB!A:K,11,0),"")</f>
        <v/>
      </c>
      <c r="C4" s="115"/>
      <c r="D4" s="114"/>
      <c r="E4" s="136"/>
      <c r="F4" s="116"/>
      <c r="G4" s="72">
        <f t="shared" ref="G4:G38" ca="1" si="0">IFERROR(NOW()-F4,"-")</f>
        <v>46004.477338078701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46004.477338078701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46004.477338078701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46004.477338078701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46004.477338078701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46004.477338078701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46004.477338078701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46004.477338078701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46004.477338078701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46004.477338078701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46004.477338078701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46004.477338078701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46004.477338078701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46004.477338078701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46004.477338078701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46004.477338078701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46004.477338078701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46004.477338078701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46004.477338078701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46004.477338078701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46004.477338078701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46004.477338078701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46004.477338078701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46004.477338078701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46004.477338078701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46004.477338078701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46004.477338078701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46004.477338078701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46004.477338078701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46004.477338078701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46004.477338078701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46004.477338078701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46004.477338078701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46004.477338078701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46004.477338078701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46004.477338078701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46004.477338078701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46004.477338078701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46004.477338078701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46004.477338078701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46004.477338078701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46004.477338078701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46004.477338078701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46004.477338078701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46004.477338078701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46004.477338078701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46004.477338078701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46004.477338078701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46004.477338078701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46004.477338078701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46004.477338078701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46004.477338078701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46004.477338078701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46004.477338078701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46004.477338078701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46004.477338078701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46004.477338078701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46004.477338078701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46004.477338078701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46004.477338078701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46004.477338078701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46004.477338078701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46004.477338078701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46004.477338078701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46004.477338078701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46004.477338078701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46004.477338078701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46004.477338078701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46004.477338078701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46004.477338078701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46004.477338078701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46004.477338078701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46004.477338078701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46004.477338078701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46004.477338078701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46004.477338078701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46004.477338078701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46004.477338078701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46004.477338078701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46004.477338078701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46004.477338078701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46004.477338078701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46004.477338078701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46004.477338078701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46004.477338078701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46004.477338078701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46004.477338078701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46004.477338078701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46004.477338078701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46004.477338078701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46004.477338078701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46004.477338078701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46004.477338078701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46004.477338078701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46004.477338078701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46004.477338078701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46004.477338078701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46004.477338078701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46004.477338078701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46004.477338078701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46004.477338078701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46004.477338078701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46004.477338078701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46004.477338078701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46004.477338078701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46004.477338078701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46004.477338078701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46004.477338078701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46004.477338078701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46004.477338078701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46004.477338078701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46004.477338078701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46004.477338078701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46004.477338078701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46004.477338078701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46004.477338078701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46004.477338078701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46004.477338078701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46004.477338078701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46004.477338078701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46004.477338078701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46004.477338078701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46004.477338078701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46004.477338078701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46004.477338078701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46004.477338078701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46004.477338078701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46004.477338078701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46004.477338078701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46004.477338078701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46004.477338078701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46004.477338078701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46004.477338078701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46004.477338078701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46004.477338078701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46004.477338078701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46004.477338078701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46004.477338078701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46004.477338078701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46004.477338078701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46004.477338078701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46004.477338078701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46004.477338078701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46004.477338078701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46004.477338078701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46004.477338078701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46004.477338078701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46004.477338078701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46004.477338078701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46004.477338078701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46004.477338078701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46004.477338078701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46004.477338078701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46004.477338078701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46004.477338078701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46004.477338078701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46004.477338078701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46004.477338078701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46004.477338078701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46004.477338078701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46004.477338078701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46004.477338078701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46004.477338078701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46004.477338078701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46004.477338078701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46004.477338078701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46004.477338078701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46004.477338078701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46004.477338078701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46004.477338078701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46004.477338078701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46004.477338078701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46004.477338078701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46004.477338078701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46004.477338078701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46004.477338078701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46004.477338078701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46004.477338078701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46004.477338078701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46004.477338078701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46004.477338078701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46004.477338078701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46004.477338078701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46004.477338078701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46004.477338078701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46004.477338078701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46004.477338078701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46004.477338078701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46004.477338078701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46004.477338078701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46004.477338078701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46004.477338078701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46004.477338078701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46004.477338078701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46004.477338078701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46004.477338078701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46004.477338078701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46004.477338078701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46004.477338078701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46004.477338078701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46004.477338078701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46004.477338078701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46004.477338078701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46004.477338078701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46004.477338078701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46004.477338078701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46004.477338078701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46004.477338078701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46004.477338078701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46004.477338078701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46004.477338078701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46004.477338078701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46004.477338078701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46004.477338078701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46004.477338078701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46004.477338078701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46004.477338078701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46004.477338078701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46004.477338078701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46004.477338078701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46004.477338078701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46004.477338078701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46004.477338078701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46004.477338078701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46004.477338078701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46004.477338078701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46004.477338078701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46004.477338078701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46004.477338078701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46004.477338078701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46004.477338078701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46004.477338078701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46004.477338078701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46004.477338078701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46004.477338078701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46004.477338078701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46004.477338078701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46004.477338078701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46004.477338078701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46004.477338078701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46004.477338078701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46004.477338078701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46004.477338078701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46004.477338078701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46004.477338078701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46004.477338078701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46004.477338078701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46004.477338078701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46004.477338078701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46004.477338078701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46004.477338078701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46004.477338078701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46004.477338078701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46004.477338078701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46004.477338078701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46004.477338078701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46004.477338078701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46004.477338078701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46004.477338078701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46004.477338078701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46004.477338078701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46004.477338078701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46004.477338078701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46004.477338078701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46004.477338078701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46004.477338078701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46004.477338078701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46004.477338078701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46004.477338078701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46004.477338078701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46004.477338078701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46004.477338078701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46004.477338078701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46004.477338078701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46004.477338078701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46004.477338078701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46004.477338078701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46004.477338078701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46004.477338078701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46004.477338078701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46004.477338078701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46004.477338078701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46004.477338078701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46004.477338078701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46004.477338078701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46004.477338078701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46004.477338078701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46004.477338078701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46004.477338078701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46004.477338078701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46004.477338078701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46004.477338078701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46004.477338078701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46004.477338078701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46004.477338078701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46004.477338078701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46004.477338078701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46004.477338078701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46004.477338078701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46004.477338078701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46004.477338078701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46004.477338078701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46004.477338078701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46004.477338078701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46004.477338078701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46004.477338078701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46004.477338078701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46004.477338078701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46004.477338078701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46004.477338078701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46004.477338078701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46004.477338078701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46004.477338078701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46004.477338078701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46004.477338078701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46004.477338078701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46004.477338078701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46004.477338078701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46004.477338078701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46004.477338078701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46004.477338078701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46004.477338078701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46004.477338078701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46004.477338078701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46004.477338078701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46004.477338078701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46004.477338078701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46004.477338078701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46004.477338078701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46004.477338078701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46004.477338078701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46004.477338078701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46004.477338078701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46004.477338078701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46004.477338078701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46004.477338078701</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46004.477338078701</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2025-12-13T08:27:39Z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