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28" documentId="120_S{2AC9BD13-BADA-5192-A53E-5A8FF88502F6}" xr6:coauthVersionLast="47" xr6:coauthVersionMax="47" xr10:uidLastSave="{718DB39F-84F0-4CCC-929B-E322F7C42AE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<sst xmlns="http://schemas.openxmlformats.org/spreadsheetml/2006/main" count="180298" uniqueCount="39132">
  <si>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</si>
  <si>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</si>
  <si>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</si>
  <si>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</si>
  <si>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</si>
  <si>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</si>
  <si>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</si>
  <si>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</si>
  <si>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</si>
  <si>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</si>
  <si>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</si>
  <si>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</si>
  <si>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</si>
  <si>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</si>
  <si>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</si>
  <si>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</si>
  <si>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</si>
  <si>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</si>
  <si>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</si>
  <si>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</si>
  <si>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</si>
  <si>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</si>
  <si>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</si>
  <si>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</si>
  <si>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</si>
  <si>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</si>
  <si>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</si>
  <si>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</si>
  <si>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</si>
  <si>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</si>
  <si>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</si>
  <si>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</si>
  <si>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</si>
  <si>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</si>
  <si>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</si>
  <si>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</si>
  <si>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</si>
  <si>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</si>
  <si>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</si>
  <si>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</si>
  <si>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</si>
  <si>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</si>
  <si>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</si>
  <si>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</si>
  <si>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</si>
  <si>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</si>
  <si>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</si>
  <si>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</si>
  <si>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</si>
  <si>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</si>
  <si>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</si>
  <si>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</si>
  <si>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</si>
  <si>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</si>
  <si>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</si>
  <si>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</si>
  <si>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</si>
  <si>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</si>
  <si>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</si>
  <si>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</si>
  <si>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</si>
  <si>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</si>
  <si>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</si>
  <si>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</si>
  <si>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</si>
  <si>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</si>
  <si>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</si>
  <si>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</si>
  <si>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</si>
  <si>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</si>
  <si>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</si>
  <si>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</si>
  <si>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</si>
  <si>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</si>
  <si>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</si>
  <si>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</si>
  <si>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</si>
  <si>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</si>
  <si>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</si>
  <si>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</si>
  <si>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</si>
  <si>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</si>
  <si>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</si>
  <si>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</si>
  <si>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</si>
  <si>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</si>
  <si>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</si>
  <si>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</si>
  <si>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</si>
  <si>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</si>
  <si>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</si>
  <si>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</si>
  <si>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</si>
  <si>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</si>
  <si>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</si>
  <si>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</si>
  <si>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</si>
  <si>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</si>
  <si>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</si>
  <si>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</si>
  <si>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</si>
  <si>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</si>
  <si>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</si>
  <si>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</si>
  <si>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</si>
  <si>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</si>
  <si>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</si>
  <si>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</si>
  <si>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</si>
  <si>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</si>
  <si>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</si>
  <si>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</si>
  <si>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</si>
  <si>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</si>
  <si>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</si>
  <si>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</si>
  <si>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</si>
  <si>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</si>
  <si>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</si>
  <si>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</si>
  <si>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</si>
  <si>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</si>
  <si>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</si>
  <si>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</si>
  <si>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</si>
  <si>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</si>
  <si>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</si>
  <si>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</si>
  <si>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</si>
  <si>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</si>
  <si>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</si>
  <si>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</si>
  <si>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</si>
  <si>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</si>
  <si>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</si>
  <si>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</si>
  <si>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</si>
  <si>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</si>
  <si>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</si>
  <si>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</si>
  <si>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</si>
  <si>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</si>
  <si>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</si>
  <si>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</si>
  <si>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</si>
  <si>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</si>
  <si>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</si>
  <si>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</si>
  <si>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</si>
  <si>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</si>
  <si>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</si>
  <si>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</si>
  <si>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</si>
  <si>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</si>
  <si>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</si>
  <si>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</si>
  <si>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</si>
  <si>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</si>
  <si>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</si>
  <si>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</si>
  <si>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</si>
  <si>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</si>
  <si>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</si>
  <si>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</si>
  <si>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</si>
  <si>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</si>
  <si>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</si>
  <si>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</si>
  <si>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</si>
  <si>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</si>
  <si>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</si>
  <si>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</si>
  <si>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</si>
  <si>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</si>
  <si>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</si>
  <si>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</si>
  <si>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</si>
  <si>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</si>
  <si>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</si>
  <si>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</si>
  <si>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</si>
  <si>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</si>
  <si>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</si>
  <si>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</si>
  <si>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</si>
  <si>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</si>
  <si>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</si>
  <si>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</si>
  <si>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</si>
  <si>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</si>
  <si>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</si>
  <si>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</si>
  <si>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</si>
  <si>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</si>
  <si>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</si>
  <si>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</si>
  <si>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</si>
  <si>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</si>
  <si>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</si>
  <si>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</si>
  <si>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</si>
  <si>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</si>
  <si>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</si>
  <si>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</si>
  <si>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</si>
  <si>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</si>
  <si>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</si>
  <si>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</si>
  <si>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</si>
  <si>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</si>
  <si>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</si>
  <si>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</si>
  <si>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</si>
  <si>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</si>
  <si>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</si>
  <si>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</si>
  <si>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</si>
  <si>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</si>
  <si>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</si>
  <si>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</si>
  <si>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</si>
  <si>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</si>
  <si>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</si>
  <si>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</si>
  <si>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</si>
  <si>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</si>
  <si>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</si>
  <si>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</si>
  <si>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</si>
  <si>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</si>
  <si>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</si>
  <si>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</si>
  <si>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</si>
  <si>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</si>
  <si>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</si>
  <si>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</si>
  <si>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</si>
  <si>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</si>
  <si>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</si>
  <si>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</si>
  <si>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</si>
  <si>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</si>
  <si>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</si>
  <si>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</si>
  <si>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</si>
  <si>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</si>
  <si>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</si>
  <si>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</si>
  <si>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</si>
  <si>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</si>
  <si>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</si>
  <si>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</si>
  <si>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</si>
  <si>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</si>
  <si>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</si>
  <si>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</si>
  <si>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</si>
  <si>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</si>
  <si>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</si>
  <si>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</si>
  <si>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</si>
  <si>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</si>
  <si>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</si>
  <si>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</si>
  <si>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</si>
  <si>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</si>
  <si>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</si>
  <si>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</si>
  <si>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</si>
  <si>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</si>
  <si>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</si>
  <si>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</si>
  <si>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</si>
  <si>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</si>
  <si>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</si>
  <si>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</si>
  <si>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</si>
  <si>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</si>
  <si>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</si>
  <si>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</si>
  <si>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</si>
  <si>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</si>
  <si>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</si>
  <si>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</si>
  <si>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</si>
  <si>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</si>
  <si>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</si>
  <si>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</si>
  <si>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</si>
  <si>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</si>
  <si>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</si>
  <si>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</si>
  <si>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</si>
  <si>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</si>
  <si>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</si>
  <si>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</si>
  <si>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</si>
  <si>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</si>
  <si>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</si>
  <si>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</si>
  <si>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</si>
  <si>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</si>
  <si>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</si>
  <si>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</si>
  <si>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</si>
  <si>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</si>
  <si>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</si>
  <si>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</si>
  <si>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</si>
  <si>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</si>
  <si>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</si>
  <si>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</si>
  <si>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</si>
  <si>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</si>
  <si>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</si>
  <si>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</si>
  <si>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</si>
  <si>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</si>
  <si>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</si>
  <si>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</si>
  <si>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</si>
  <si>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</si>
  <si>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</si>
  <si>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</si>
  <si>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</si>
  <si>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</si>
  <si>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</si>
  <si>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</si>
  <si>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</si>
  <si>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</si>
  <si>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</si>
  <si>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</si>
  <si>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</si>
  <si>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</si>
  <si>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</si>
  <si>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</si>
  <si>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</si>
  <si>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</si>
  <si>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</si>
  <si>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</si>
  <si>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</si>
  <si>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</si>
  <si>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</si>
  <si>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</si>
  <si>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</si>
  <si>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</si>
  <si>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</si>
  <si>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</si>
  <si>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</si>
  <si>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</si>
  <si>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</si>
  <si>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</si>
  <si>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</si>
  <si>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</si>
  <si>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</si>
  <si>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</si>
  <si>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</si>
  <si>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</si>
  <si>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</si>
  <si>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</si>
  <si>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</si>
  <si>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</si>
  <si>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</si>
  <si>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</si>
  <si>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</si>
  <si>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</si>
  <si>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</si>
  <si>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</si>
  <si>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</si>
  <si>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</si>
  <si>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</si>
  <si>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</si>
  <si>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</si>
  <si>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</si>
  <si>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</si>
  <si>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</si>
  <si>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</si>
  <si>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</si>
  <si>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</si>
  <si>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</si>
  <si>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</si>
  <si>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</si>
  <si>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</si>
  <si>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</si>
  <si>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</si>
  <si>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</si>
  <si>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</si>
  <si>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</si>
  <si>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</si>
  <si>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</si>
  <si>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</si>
  <si>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</si>
  <si>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</si>
  <si>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</si>
  <si>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</si>
  <si>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</si>
  <si>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</si>
  <si>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</si>
  <si>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</si>
  <si>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</si>
  <si>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</si>
  <si>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</si>
  <si>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</si>
  <si>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</si>
  <si>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</si>
  <si>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</si>
  <si>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</si>
  <si>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</si>
  <si>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</si>
  <si>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</si>
  <si>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</si>
  <si>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</si>
  <si>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</si>
  <si>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</si>
  <si>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</si>
  <si>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</si>
  <si>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</si>
  <si>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</si>
  <si>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</si>
  <si>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</si>
  <si>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</si>
  <si>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</si>
  <si>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</si>
  <si>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</si>
  <si>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</si>
  <si>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</si>
  <si>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</si>
  <si>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</si>
  <si>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</si>
  <si>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</si>
  <si>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</si>
  <si>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</si>
  <si>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</si>
  <si>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</si>
  <si>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</si>
  <si>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</si>
  <si>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</si>
  <si>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</si>
  <si>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</si>
  <si>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</si>
  <si>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</si>
  <si>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</si>
  <si>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</si>
  <si>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</si>
  <si>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</si>
  <si>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</si>
  <si>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</si>
  <si>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</si>
  <si>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</si>
  <si>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</si>
  <si>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</si>
  <si>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</si>
  <si>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</si>
  <si>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</si>
  <si>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</si>
  <si>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</si>
  <si>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</si>
  <si>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</si>
  <si>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</si>
  <si>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</si>
  <si>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</si>
  <si>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</si>
  <si>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</si>
  <si>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</si>
  <si>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</si>
  <si>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</si>
  <si>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</si>
  <si>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</si>
  <si>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</si>
  <si>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</si>
  <si>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</si>
  <si>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</si>
  <si>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</si>
  <si>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</si>
  <si>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</si>
  <si>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</si>
  <si>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</si>
  <si>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</si>
  <si>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</si>
  <si>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</si>
  <si>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</si>
  <si>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</si>
  <si>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</si>
  <si>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</si>
  <si>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</si>
  <si>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</si>
  <si>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</si>
  <si>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</si>
  <si>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</si>
  <si>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</si>
  <si>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</si>
  <si>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</si>
  <si>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</si>
  <si>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</si>
  <si>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</si>
  <si>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</si>
  <si>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</si>
  <si>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</si>
  <si>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</si>
  <si>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</si>
  <si>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</si>
  <si>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</si>
  <si>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</si>
  <si>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</si>
  <si>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</si>
  <si>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</si>
  <si>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</si>
  <si>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</si>
  <si>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</si>
  <si>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</si>
  <si>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</si>
  <si>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</si>
  <si>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</si>
  <si>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</si>
  <si>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</si>
  <si>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</si>
  <si>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</si>
  <si>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</si>
  <si>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</si>
  <si>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</si>
  <si>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</si>
  <si>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</si>
  <si>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</si>
  <si>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</si>
  <si>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</si>
  <si>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</si>
  <si>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</si>
  <si>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</si>
  <si>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</si>
  <si>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</si>
  <si>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</si>
  <si>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</si>
  <si>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</si>
  <si>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</si>
  <si>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</si>
  <si>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</si>
  <si>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</si>
  <si>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</si>
  <si>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</si>
  <si>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</si>
  <si>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</si>
  <si>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</si>
  <si>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</si>
  <si>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</si>
  <si>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</si>
  <si>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</si>
  <si>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</si>
  <si>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</si>
  <si>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</si>
  <si>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</si>
  <si>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</si>
  <si>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</si>
  <si>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</si>
  <si>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</si>
  <si>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</si>
  <si>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</si>
  <si>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</si>
  <si>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</si>
  <si>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</si>
  <si>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</si>
  <si>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</si>
  <si>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</si>
  <si>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</si>
  <si>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</si>
  <si>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</si>
  <si>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</si>
  <si>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</si>
  <si>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</si>
  <si>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</si>
  <si>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</si>
  <si>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</si>
  <si>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</si>
  <si>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</si>
  <si>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</si>
  <si>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</si>
  <si>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</si>
  <si>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</si>
  <si>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</si>
  <si>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</si>
  <si>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</si>
  <si>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</si>
  <si>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</si>
  <si>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</si>
  <si>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</si>
  <si>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</si>
  <si>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</si>
  <si>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</si>
  <si>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</si>
  <si>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</si>
  <si>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</si>
  <si>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</si>
  <si>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</si>
  <si>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</si>
  <si>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</si>
  <si>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</si>
  <si>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</si>
  <si>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</si>
  <si>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</si>
  <si>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</si>
  <si>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</si>
  <si>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</si>
  <si>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</si>
  <si>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</si>
  <si>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</si>
  <si>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</si>
  <si>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</si>
  <si>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</si>
  <si>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</si>
  <si>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</si>
  <si>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</si>
  <si>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</si>
  <si>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</si>
  <si>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</si>
  <si>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</si>
  <si>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</si>
  <si>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</si>
  <si>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</si>
  <si>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</si>
  <si>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</si>
  <si>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</si>
  <si>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</si>
  <si>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</si>
  <si>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</si>
  <si>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</si>
  <si>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</si>
  <si>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</si>
  <si>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</si>
  <si>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</si>
  <si>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</si>
  <si>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</si>
  <si>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</si>
  <si>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</si>
  <si>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</si>
  <si>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</si>
  <si>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</si>
  <si>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</si>
  <si>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</si>
  <si>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</si>
  <si>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</si>
  <si>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</si>
  <si>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</si>
  <si>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</si>
  <si>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</si>
  <si>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</si>
  <si>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</si>
  <si>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</si>
  <si>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</si>
  <si>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</si>
  <si>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</si>
  <si>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</si>
  <si>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</si>
  <si>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</si>
  <si>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</si>
  <si>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</si>
  <si>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</si>
  <si>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</si>
  <si>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</si>
  <si>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</si>
  <si>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</si>
  <si>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</si>
  <si>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</si>
  <si>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</si>
  <si>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</si>
  <si>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</si>
  <si>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</si>
  <si>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</si>
  <si>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</si>
  <si>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</si>
  <si>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</si>
  <si>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</si>
  <si>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</si>
  <si>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</si>
  <si>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</si>
  <si>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</si>
  <si>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</si>
  <si>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</si>
  <si>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</si>
  <si>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</si>
  <si>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</si>
  <si>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</si>
  <si>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</si>
  <si>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</si>
  <si>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</si>
  <si>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</si>
  <si>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</si>
  <si>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</si>
  <si>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</si>
  <si>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</si>
  <si>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</si>
  <si>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</si>
  <si>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</si>
  <si>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</si>
  <si>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</si>
  <si>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</si>
  <si>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</si>
  <si>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</si>
  <si>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</si>
  <si>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</si>
  <si>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</si>
  <si>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</si>
  <si>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</si>
  <si>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</si>
  <si>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</si>
  <si>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</si>
  <si>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</si>
  <si>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</si>
  <si>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</si>
  <si>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</si>
  <si>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</si>
  <si>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</si>
  <si>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</si>
  <si>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</si>
  <si>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</si>
  <si>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</si>
  <si>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</si>
  <si>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</si>
  <si>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</si>
  <si>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</si>
  <si>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</si>
  <si>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</si>
  <si>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</si>
  <si>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</si>
  <si>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</si>
  <si>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</si>
  <si>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</si>
  <si>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</si>
  <si>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</si>
  <si>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</si>
  <si>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</si>
  <si>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</si>
  <si>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</si>
  <si>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</si>
  <si>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</si>
  <si>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</si>
  <si>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</si>
  <si>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</si>
  <si>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</si>
  <si>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</si>
  <si>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</si>
  <si>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</si>
  <si>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</si>
  <si>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</si>
  <si>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</si>
  <si>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</si>
  <si>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</si>
  <si>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</si>
  <si>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</si>
  <si>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</si>
  <si>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</si>
  <si>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</si>
  <si>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</si>
  <si>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</si>
  <si>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</si>
  <si>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</si>
  <si>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</si>
  <si>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</si>
  <si>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</si>
  <si>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</si>
  <si>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</si>
  <si>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</si>
  <si>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</si>
  <si>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</si>
  <si>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</si>
  <si>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</si>
  <si>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</si>
  <si>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</si>
  <si>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</si>
  <si>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</si>
  <si>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</si>
  <si>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</si>
  <si>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</si>
  <si>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</si>
  <si>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</si>
  <si>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</si>
  <si>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</si>
  <si>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</si>
  <si>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</si>
  <si>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</si>
  <si>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</si>
  <si>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</si>
  <si>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</si>
  <si>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</si>
  <si>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</si>
  <si>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</si>
  <si>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</si>
  <si>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</si>
  <si>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</si>
  <si>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</si>
  <si>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</si>
  <si>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</si>
  <si>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</si>
  <si>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</si>
  <si>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</si>
  <si>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</si>
  <si>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</si>
  <si>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</si>
  <si>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</si>
  <si>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</si>
  <si>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</si>
  <si>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</si>
  <si>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</si>
  <si>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</si>
  <si>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</si>
  <si>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</si>
  <si>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</si>
  <si>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</si>
  <si>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</si>
  <si>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</si>
  <si>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</si>
  <si>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</si>
  <si>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</si>
  <si>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</si>
  <si>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</si>
  <si>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</si>
  <si>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</si>
  <si>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</si>
  <si>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</si>
  <si>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</si>
  <si>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</si>
  <si>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</si>
  <si>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</si>
  <si>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</si>
  <si>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</si>
  <si>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</si>
  <si>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</si>
  <si>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</si>
  <si>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</si>
  <si>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</si>
  <si>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</si>
  <si>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</si>
  <si>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</si>
  <si>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</si>
  <si>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</si>
  <si>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</si>
  <si>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</si>
  <si>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</si>
  <si>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</si>
  <si>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</si>
  <si>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</si>
  <si>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</si>
  <si>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</si>
  <si>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</si>
  <si>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</si>
  <si>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</si>
  <si>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</si>
  <si>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</si>
  <si>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</si>
  <si>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</si>
  <si>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</si>
  <si>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</si>
  <si>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</si>
  <si>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</si>
  <si>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</si>
  <si>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</si>
  <si>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</si>
  <si>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</si>
  <si>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</si>
  <si>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</si>
  <si>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</si>
  <si>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</si>
  <si>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</si>
  <si>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</si>
  <si>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</si>
  <si>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</si>
  <si>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</si>
  <si>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</si>
  <si>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</si>
  <si>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</si>
  <si>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</si>
  <si>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</si>
  <si>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</si>
  <si>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</si>
  <si>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</si>
  <si>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</si>
  <si>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</si>
  <si>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</si>
  <si>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</si>
  <si>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</si>
  <si>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</si>
  <si>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</si>
  <si>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</si>
  <si>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</si>
  <si>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</si>
  <si>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</si>
  <si>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</si>
  <si>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</si>
  <si>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</si>
  <si>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</si>
  <si>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</si>
  <si>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</si>
  <si>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</si>
  <si>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</si>
  <si>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</si>
  <si>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</si>
  <si>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</si>
  <si>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</si>
  <si>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</si>
  <si>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</si>
  <si>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</si>
  <si>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</si>
  <si>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</si>
  <si>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</si>
  <si>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</si>
  <si>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</si>
  <si>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</si>
  <si>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</si>
  <si>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</si>
  <si>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</si>
  <si>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</si>
  <si>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</si>
  <si>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</si>
  <si>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</si>
  <si>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</si>
  <si>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</si>
  <si>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</si>
  <si>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</si>
  <si>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</si>
  <si>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</si>
  <si>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</si>
  <si>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</si>
  <si>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</si>
  <si>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</si>
  <si>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</si>
  <si>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</si>
  <si>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</si>
  <si>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</si>
  <si>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</si>
  <si>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</si>
  <si>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</si>
  <si>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</si>
  <si>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</si>
  <si>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</si>
  <si>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</si>
  <si>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</si>
  <si>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</si>
  <si>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</si>
  <si>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</si>
  <si>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</si>
  <si>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</si>
  <si>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</si>
  <si>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</si>
  <si>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</si>
  <si>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</si>
  <si>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</si>
  <si>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</si>
  <si>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</si>
  <si>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</si>
  <si>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</si>
  <si>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</si>
  <si>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</si>
  <si>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</si>
  <si>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</si>
  <si>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</si>
  <si>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</si>
  <si>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</si>
  <si>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</si>
  <si>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</si>
  <si>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</si>
  <si>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</si>
  <si>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</si>
  <si>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</si>
  <si>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</si>
  <si>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</si>
  <si>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</si>
  <si>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</si>
  <si>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</si>
  <si>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</si>
  <si>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</si>
  <si>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</si>
  <si>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</si>
  <si>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</si>
  <si>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</si>
  <si>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</si>
  <si>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</si>
  <si>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</si>
  <si>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</si>
  <si>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</si>
  <si>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</si>
  <si>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</si>
  <si>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</si>
  <si>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</si>
  <si>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</si>
  <si>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</si>
  <si>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</si>
  <si>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</si>
  <si>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</si>
  <si>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</si>
  <si>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</si>
  <si>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</si>
  <si>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</si>
  <si>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</si>
  <si>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</si>
  <si>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</si>
  <si>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</si>
  <si>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</si>
  <si>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</si>
  <si>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</si>
  <si>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</si>
  <si>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</si>
  <si>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</si>
  <si>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</si>
  <si>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</si>
  <si>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</si>
  <si>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</si>
  <si>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</si>
  <si>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</si>
  <si>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</si>
  <si>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</si>
  <si>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</si>
  <si>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</si>
  <si>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</si>
  <si>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</si>
  <si>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</si>
  <si>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</si>
  <si>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</si>
  <si>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</si>
  <si>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</si>
  <si>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</si>
  <si>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</si>
  <si>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</si>
  <si>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</si>
  <si>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</si>
  <si>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</si>
  <si>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</si>
  <si>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</si>
  <si>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</si>
  <si>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</si>
  <si>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</si>
  <si>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</si>
  <si>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</si>
  <si>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</si>
  <si>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</si>
  <si>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</si>
  <si>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</si>
  <si>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</si>
  <si>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</si>
  <si>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</si>
  <si>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</si>
  <si>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</si>
  <si>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</si>
  <si>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</si>
  <si>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</si>
  <si>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</si>
  <si>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</si>
  <si>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</si>
  <si>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</si>
  <si>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</si>
  <si>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</si>
  <si>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</si>
  <si>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</si>
  <si>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</si>
  <si>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</si>
  <si>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</si>
  <si>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</si>
  <si>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</si>
  <si>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</si>
  <si>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</si>
  <si>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</si>
  <si>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</si>
  <si>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</si>
  <si>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</si>
  <si>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</si>
  <si>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</si>
  <si>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</si>
  <si>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</si>
  <si>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</si>
  <si>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</si>
  <si>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</si>
  <si>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</si>
  <si>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</si>
  <si>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</si>
  <si>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</si>
  <si>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</si>
  <si>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</si>
  <si>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</si>
  <si>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</si>
  <si>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</si>
  <si>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</si>
  <si>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</si>
  <si>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</si>
  <si>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</si>
  <si>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</si>
  <si>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</si>
  <si>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</si>
  <si>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</si>
  <si>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</si>
  <si>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</si>
  <si>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</si>
  <si>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</si>
  <si>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</si>
  <si>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</si>
  <si>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</si>
  <si>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</si>
  <si>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</si>
  <si>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</si>
  <si>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</si>
  <si>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</si>
  <si>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</si>
  <si>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</si>
  <si>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</si>
  <si>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</si>
  <si>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</si>
  <si>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</si>
  <si>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</si>
  <si>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</si>
  <si>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</si>
  <si>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</si>
  <si>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</si>
  <si>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</si>
  <si>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</si>
  <si>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</si>
  <si>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</si>
  <si>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</si>
  <si>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</si>
  <si>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</si>
  <si>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</si>
  <si>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</si>
  <si>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</si>
  <si>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</si>
  <si>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</si>
  <si>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</si>
  <si>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</si>
  <si>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</si>
  <si>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</si>
  <si>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</si>
  <si>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</si>
  <si>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</si>
  <si>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</si>
  <si>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</si>
  <si>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</si>
  <si>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</si>
  <si>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</si>
  <si>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</si>
  <si>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</si>
  <si>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</si>
  <si>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</si>
  <si>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</si>
  <si>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</si>
  <si>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</si>
  <si>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</si>
  <si>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</si>
  <si>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</si>
  <si>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</si>
  <si>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</si>
  <si>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</si>
  <si>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</si>
  <si>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</si>
  <si>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</si>
  <si>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</si>
  <si>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</si>
  <si>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</si>
  <si>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</si>
  <si>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</si>
  <si>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</si>
  <si>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</si>
  <si>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</si>
  <si>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</si>
  <si>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</si>
  <si>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</si>
  <si>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</si>
  <si>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</si>
  <si>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</si>
  <si>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</si>
  <si>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</si>
  <si>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</si>
  <si>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</si>
  <si>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</si>
  <si>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</si>
  <si>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</si>
  <si>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</si>
  <si>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</si>
  <si>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</si>
  <si>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</si>
  <si>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</si>
  <si>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</si>
  <si>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</si>
  <si>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</si>
  <si>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</si>
  <si>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</si>
  <si>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</si>
  <si>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</si>
  <si>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</si>
  <si>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</si>
  <si>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</si>
  <si>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</si>
  <si>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</si>
  <si>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</si>
  <si>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</si>
  <si>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</si>
  <si>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</si>
  <si>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</si>
  <si>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</si>
  <si>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</si>
  <si>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</si>
  <si>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</si>
  <si>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</si>
  <si>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</si>
  <si>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</si>
  <si>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</si>
  <si>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</si>
  <si>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</si>
  <si>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</si>
  <si>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</si>
  <si>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</si>
  <si>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</si>
  <si>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</si>
  <si>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</si>
  <si>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</si>
  <si>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</si>
  <si>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</si>
  <si>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</si>
  <si>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</si>
  <si>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</si>
  <si>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</si>
  <si>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</si>
  <si>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</si>
  <si>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</si>
  <si>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</si>
  <si>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</si>
  <si>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</si>
  <si>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</si>
  <si>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</si>
  <si>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</si>
  <si>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</si>
  <si>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</si>
  <si>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</si>
  <si>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</si>
  <si>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</si>
  <si>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</si>
  <si>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</si>
  <si>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</si>
  <si>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</si>
  <si>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</si>
  <si>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</si>
  <si>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</si>
  <si>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</si>
  <si>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</si>
  <si>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</si>
  <si>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</si>
  <si>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</si>
  <si>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</si>
  <si>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</si>
  <si>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</si>
  <si>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</si>
  <si>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</si>
  <si>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</si>
  <si>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</si>
  <si>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</si>
  <si>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</si>
  <si>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</si>
  <si>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</si>
  <si>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</si>
  <si>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</si>
  <si>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</si>
  <si>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</si>
  <si>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</si>
  <si>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</si>
  <si>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</si>
  <si>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</si>
  <si>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</si>
  <si>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</si>
  <si>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</si>
  <si>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</si>
  <si>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</si>
  <si>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</si>
  <si>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</si>
  <si>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</si>
  <si>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</si>
  <si>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</si>
  <si>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</si>
  <si>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</si>
  <si>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</si>
  <si>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</si>
  <si>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</si>
  <si>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</si>
  <si>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</si>
  <si>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</si>
  <si>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</si>
  <si>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</si>
  <si>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</si>
  <si>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</si>
  <si>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</si>
  <si>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</si>
  <si>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</si>
  <si>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</si>
  <si>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</si>
  <si>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</si>
  <si>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</si>
  <si>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</si>
  <si>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</si>
  <si>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</si>
  <si>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</si>
  <si>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</si>
  <si>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</si>
  <si>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</si>
  <si>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</si>
  <si>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</si>
  <si>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</si>
  <si>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</si>
  <si>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</si>
  <si>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</si>
  <si>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</si>
  <si>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</si>
  <si>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</si>
  <si>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</si>
  <si>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</si>
  <si>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</si>
  <si>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</si>
  <si>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</si>
  <si>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</si>
  <si>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</si>
  <si>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</si>
  <si>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</si>
  <si>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</si>
  <si>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</si>
  <si>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</si>
  <si>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</si>
  <si>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</si>
  <si>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</si>
  <si>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</si>
  <si>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</si>
  <si>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</si>
  <si>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</si>
  <si>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</si>
  <si>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</si>
  <si>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</si>
  <si>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</si>
  <si>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</si>
  <si>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</si>
  <si>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</si>
  <si>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</si>
  <si>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</si>
  <si>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</si>
  <si>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</si>
  <si>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</si>
  <si>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</si>
  <si>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</si>
  <si>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</si>
  <si>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</si>
  <si>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</si>
  <si>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</si>
  <si>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</si>
  <si>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</si>
  <si>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</si>
  <si>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</si>
  <si>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</si>
  <si>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</si>
  <si>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</si>
  <si>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</si>
  <si>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</si>
  <si>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</si>
  <si>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</si>
  <si>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</si>
  <si>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</si>
  <si>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</si>
  <si>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</si>
  <si>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</si>
  <si>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</si>
  <si>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</si>
  <si>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</si>
  <si>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</si>
  <si>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</si>
  <si>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</si>
  <si>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</si>
  <si>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</si>
  <si>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</si>
  <si>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</si>
  <si>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</si>
  <si>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</si>
  <si>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</si>
  <si>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</si>
  <si>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</si>
  <si>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</si>
  <si>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</si>
  <si>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</si>
  <si>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</si>
  <si>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</si>
  <si>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</si>
  <si>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</si>
  <si>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</si>
  <si>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</si>
  <si>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</si>
  <si>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</si>
  <si>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</si>
  <si>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</si>
  <si>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</si>
  <si>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</si>
  <si>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</si>
  <si>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</si>
  <si>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</si>
  <si>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</si>
  <si>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</si>
  <si>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</si>
  <si>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</si>
  <si>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</si>
  <si>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</si>
  <si>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</si>
  <si>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</si>
  <si>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</si>
  <si>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</si>
  <si>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</si>
  <si>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</si>
  <si>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</si>
  <si>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</si>
  <si>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</si>
  <si>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</si>
  <si>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</si>
  <si>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</si>
  <si>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</si>
  <si>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</si>
  <si>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</si>
  <si>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</si>
  <si>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</si>
  <si>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</si>
  <si>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</si>
  <si>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</si>
  <si>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</si>
  <si>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</si>
  <si>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</si>
  <si>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</si>
  <si>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</si>
  <si>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</si>
  <si>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</si>
  <si>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</si>
  <si>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</si>
  <si>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</si>
  <si>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</si>
  <si>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</si>
  <si>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</si>
  <si>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</si>
  <si>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</si>
  <si>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</si>
  <si>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</si>
  <si>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</si>
  <si>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</si>
  <si>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</si>
  <si>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</si>
  <si>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</si>
  <si>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</si>
  <si>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</si>
  <si>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</si>
  <si>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</si>
  <si>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</si>
  <si>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</si>
  <si>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</si>
  <si>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</si>
  <si>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</si>
  <si>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</si>
  <si>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</si>
  <si>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</si>
  <si>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</si>
  <si>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</si>
  <si>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</si>
  <si>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</si>
  <si>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</si>
  <si>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</si>
  <si>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</si>
  <si>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</si>
  <si>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</si>
  <si>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</si>
  <si>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</si>
  <si>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</si>
  <si>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</si>
  <si>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</si>
  <si>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</si>
  <si>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</si>
  <si>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</si>
  <si>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</si>
  <si>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</si>
  <si>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</si>
  <si>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</si>
  <si>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</si>
  <si>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</si>
  <si>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</si>
  <si>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</si>
  <si>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</si>
  <si>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</si>
  <si>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</si>
  <si>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</si>
  <si>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</si>
  <si>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</si>
  <si>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</si>
  <si>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</si>
  <si>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</si>
  <si>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</si>
  <si>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</si>
  <si>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</si>
  <si>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</si>
  <si>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</si>
  <si>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</si>
  <si>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</si>
  <si>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</si>
  <si>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</si>
  <si>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</si>
  <si>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</si>
  <si>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</si>
  <si>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</si>
  <si>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</si>
  <si>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</si>
  <si>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</si>
  <si>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</si>
  <si>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</si>
  <si>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</si>
  <si>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</si>
  <si>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</si>
  <si>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</si>
  <si>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</si>
  <si>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</si>
  <si>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</si>
  <si>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</si>
  <si>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</si>
  <si>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</si>
  <si>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</si>
  <si>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</si>
  <si>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</si>
  <si>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</si>
  <si>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</si>
  <si>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</si>
  <si>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</si>
  <si>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</si>
  <si>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</si>
  <si>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</si>
  <si>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</si>
  <si>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</si>
  <si>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</si>
  <si>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</si>
  <si>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</si>
  <si>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</si>
  <si>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</si>
  <si>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</si>
  <si>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</si>
  <si>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</si>
  <si>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</si>
  <si>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</si>
  <si>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</si>
  <si>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</si>
  <si>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</si>
  <si>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</si>
  <si>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</si>
  <si>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</si>
  <si>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</si>
  <si>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</si>
  <si>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</si>
  <si>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</si>
  <si>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</si>
  <si>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</si>
  <si>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</si>
  <si>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</si>
  <si>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</si>
  <si>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</si>
  <si>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</si>
  <si>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</si>
  <si>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</si>
  <si>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</si>
  <si>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</si>
  <si>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</si>
  <si>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</si>
  <si>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</si>
  <si>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</si>
  <si>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</si>
  <si>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</si>
  <si>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</si>
  <si>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</si>
  <si>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</si>
  <si>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</si>
  <si>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</si>
  <si>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</si>
  <si>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</si>
  <si>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</si>
  <si>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</si>
  <si>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</si>
  <si>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</si>
  <si>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</si>
  <si>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</si>
  <si>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</si>
  <si>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</si>
  <si>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</si>
  <si>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</si>
  <si>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</si>
  <si>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</si>
  <si>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</si>
  <si>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</si>
  <si>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</si>
  <si>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</si>
  <si>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</si>
  <si>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</si>
  <si>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</si>
  <si>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</si>
  <si>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</si>
  <si>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</si>
  <si>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</si>
  <si>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</si>
  <si>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</si>
  <si>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</si>
  <si>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</si>
  <si>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</si>
  <si>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</si>
  <si>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</si>
  <si>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</si>
  <si>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</si>
  <si>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</si>
  <si>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</si>
  <si>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</si>
  <si>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</si>
  <si>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</si>
  <si>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</si>
  <si>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</si>
  <si>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</si>
  <si>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</si>
  <si>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</si>
  <si>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</si>
  <si>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</si>
  <si>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</si>
  <si>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</si>
  <si>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</si>
  <si>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</si>
  <si>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</si>
  <si>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</si>
  <si>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</si>
  <si>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</si>
  <si>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</si>
  <si>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</si>
  <si>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</si>
  <si>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</si>
  <si>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</si>
  <si>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</si>
  <si>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</si>
  <si>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</si>
  <si>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</si>
  <si>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</si>
  <si>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</si>
  <si>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</si>
  <si>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</si>
  <si>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</si>
  <si>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</si>
  <si>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</si>
  <si>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</si>
  <si>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</si>
  <si>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</si>
  <si>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</si>
  <si>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</si>
  <si>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</si>
  <si>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</si>
  <si>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</si>
  <si>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</si>
  <si>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</si>
  <si>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</si>
  <si>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</si>
  <si>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</si>
  <si>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</si>
  <si>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</si>
  <si>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</si>
  <si>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</si>
  <si>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</si>
  <si>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</si>
  <si>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</si>
  <si>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</si>
  <si>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</si>
  <si>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</si>
  <si>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</si>
  <si>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</si>
  <si>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</si>
  <si>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</si>
  <si>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</si>
  <si>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</si>
  <si>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</si>
  <si>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</si>
  <si>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</si>
  <si>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</si>
  <si>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</si>
  <si>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</si>
  <si>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</si>
  <si>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</si>
  <si>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</si>
  <si>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</si>
  <si>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</si>
  <si>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</si>
  <si>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</si>
  <si>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</si>
  <si>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</si>
  <si>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</si>
  <si>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</si>
  <si>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</si>
  <si>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</si>
  <si>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</si>
  <si>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</si>
  <si>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</si>
  <si>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</si>
  <si>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</si>
  <si>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</si>
  <si>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</si>
  <si>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</si>
  <si>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</si>
  <si>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</si>
  <si>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</si>
  <si>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</si>
  <si>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</si>
  <si>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</si>
  <si>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</si>
  <si>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</si>
  <si>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</si>
  <si>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</si>
  <si>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</si>
  <si>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</si>
  <si>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</si>
  <si>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</si>
  <si>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</si>
  <si>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</si>
  <si>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</si>
  <si>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</si>
  <si>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</si>
  <si>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</si>
  <si>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</si>
  <si>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</si>
  <si>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</si>
  <si>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</si>
  <si>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</si>
  <si>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</si>
  <si>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</si>
  <si>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</si>
  <si>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</si>
  <si>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</si>
  <si>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</si>
  <si>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</si>
  <si>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</si>
  <si>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</si>
  <si>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</si>
  <si>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</si>
  <si>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</si>
  <si>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</si>
  <si>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</si>
  <si>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</si>
  <si>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</si>
  <si>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</si>
  <si>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</si>
  <si>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</si>
  <si>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</si>
  <si>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</si>
  <si>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</si>
  <si>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</si>
  <si>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</si>
  <si>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</si>
  <si>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</si>
  <si>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</si>
  <si>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</si>
  <si>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</si>
  <si>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</si>
  <si>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</si>
  <si>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</si>
  <si>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</si>
  <si>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</si>
  <si>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</si>
  <si>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</si>
  <si>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</si>
  <si>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</si>
  <si>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</si>
  <si>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</si>
  <si>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</si>
  <si>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</si>
  <si>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</si>
  <si>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</si>
  <si>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</si>
  <si>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</si>
  <si>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</si>
  <si>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</si>
  <si>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</si>
  <si>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</si>
  <si>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</si>
  <si>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</si>
  <si>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</si>
  <si>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</si>
  <si>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</si>
  <si>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</si>
  <si>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</si>
  <si>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</si>
  <si>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</si>
  <si>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</si>
  <si>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</si>
  <si>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</si>
  <si>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</si>
  <si>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</si>
  <si>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</si>
  <si>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</si>
  <si>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</si>
  <si>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</si>
  <si>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</si>
  <si>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</si>
  <si>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</si>
  <si>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</si>
  <si>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</si>
  <si>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</si>
  <si>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</si>
  <si>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</si>
  <si>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</si>
  <si>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</si>
  <si>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</si>
  <si>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</si>
  <si>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</si>
  <si>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</si>
  <si>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</si>
  <si>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</si>
  <si>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</si>
  <si>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</si>
  <si>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</si>
  <si>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</si>
  <si>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</si>
  <si>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</si>
  <si>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</si>
  <si>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</si>
  <si>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</si>
  <si>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</si>
  <si>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</si>
  <si>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</si>
  <si>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</si>
  <si>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</si>
  <si>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</si>
  <si>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</si>
  <si>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</si>
  <si>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</si>
  <si>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</si>
  <si>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</si>
  <si>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</si>
  <si>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</si>
  <si>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</si>
  <si>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</si>
  <si>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</si>
  <si>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</si>
  <si>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</si>
  <si>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</si>
  <si>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</si>
  <si>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</si>
  <si>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</si>
  <si>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</si>
  <si>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</si>
  <si>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</si>
  <si>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</si>
  <si>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</si>
  <si>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</si>
  <si>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</si>
  <si>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</si>
  <si>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</si>
  <si>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</si>
  <si>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</si>
  <si>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</si>
  <si>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</si>
  <si>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</si>
  <si>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</si>
  <si>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</si>
  <si>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</si>
  <si>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</si>
  <si>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</si>
  <si>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</si>
  <si>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</si>
  <si>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</si>
  <si>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</si>
  <si>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</si>
  <si>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</si>
  <si>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</si>
  <si>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</si>
  <si>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</si>
  <si>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</si>
  <si>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</si>
  <si>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</si>
  <si>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</si>
  <si>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</si>
  <si>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</si>
  <si>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</si>
  <si>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</si>
  <si>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</si>
  <si>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</si>
  <si>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</si>
  <si>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</si>
  <si>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</si>
  <si>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</si>
  <si>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</si>
  <si>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</si>
  <si>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</si>
  <si>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</si>
  <si>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</si>
  <si>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</si>
  <si>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</si>
  <si>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</si>
  <si>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</si>
  <si>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</si>
  <si>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</si>
  <si>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</si>
  <si>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</si>
  <si>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</si>
  <si>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</si>
  <si>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</si>
  <si>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</si>
  <si>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</si>
  <si>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</si>
  <si>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</si>
  <si>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</si>
  <si>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</si>
  <si>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</si>
  <si>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</si>
  <si>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</si>
  <si>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</si>
  <si>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</si>
  <si>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</si>
  <si>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</si>
  <si>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</si>
  <si>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</si>
  <si>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</si>
  <si>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</si>
  <si>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</si>
  <si>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</si>
  <si>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</si>
  <si>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</si>
  <si>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</si>
  <si>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</si>
  <si>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</si>
  <si>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</si>
  <si>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</si>
  <si>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</si>
  <si>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</si>
  <si>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</si>
  <si>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</si>
  <si>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</si>
  <si>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</si>
  <si>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</si>
  <si>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</si>
  <si>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</si>
  <si>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</si>
  <si>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</si>
  <si>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</si>
  <si>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</si>
  <si>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</si>
  <si>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</si>
  <si>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</si>
  <si>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</si>
  <si>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</si>
  <si>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</si>
  <si>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</si>
  <si>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</si>
  <si>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</si>
  <si>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</si>
  <si>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</si>
  <si>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</si>
  <si>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</si>
  <si>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</si>
  <si>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</si>
  <si>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</si>
  <si>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</si>
  <si>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</si>
  <si>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</si>
  <si>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</si>
  <si>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</si>
  <si>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</si>
  <si>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</si>
  <si>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</si>
  <si>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</si>
  <si>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</si>
  <si>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</si>
  <si>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</si>
  <si>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</si>
  <si>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</si>
  <si>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</si>
  <si>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</si>
  <si>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</si>
  <si>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</si>
  <si>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</si>
  <si>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</si>
  <si>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</si>
  <si>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</si>
  <si>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</si>
  <si>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</si>
  <si>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</si>
  <si>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</si>
  <si>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</si>
  <si>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</si>
  <si>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</si>
  <si>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</si>
  <si>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</si>
  <si>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</si>
  <si>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</si>
  <si>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</si>
  <si>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</si>
  <si>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</si>
  <si>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</si>
  <si>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</si>
  <si>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</si>
  <si>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</si>
  <si>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</si>
  <si>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</si>
  <si>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</si>
  <si>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</si>
  <si>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</si>
  <si>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</si>
  <si>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</si>
  <si>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</si>
  <si>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</si>
  <si>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</si>
  <si>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</si>
  <si>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</si>
  <si>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</si>
  <si>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</si>
  <si>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</si>
  <si>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</si>
  <si>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</si>
  <si>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</si>
  <si>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</si>
  <si>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</si>
  <si>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</si>
  <si>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</si>
  <si>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</si>
  <si>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</si>
  <si>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</si>
  <si>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</si>
  <si>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</si>
  <si>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</si>
  <si>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</si>
  <si>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</si>
  <si>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</si>
  <si>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</si>
  <si>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</si>
  <si>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</si>
  <si>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</si>
  <si>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</si>
  <si>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</si>
  <si>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</si>
  <si>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</si>
  <si>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</si>
  <si>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</si>
  <si>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</si>
  <si>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</si>
  <si>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</si>
  <si>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</si>
  <si>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</si>
  <si>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</si>
  <si>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</si>
  <si>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</si>
  <si>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</si>
  <si>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</si>
  <si>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</si>
  <si>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</si>
  <si>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</si>
  <si>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</si>
  <si>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</si>
  <si>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</si>
  <si>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</si>
  <si>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</si>
  <si>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</si>
  <si>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</si>
  <si>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</si>
  <si>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</si>
  <si>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</si>
  <si>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</si>
  <si>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</si>
  <si>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</si>
  <si>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</si>
  <si>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</si>
  <si>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</si>
  <si>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</si>
  <si>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</si>
  <si>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</si>
  <si>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</si>
  <si>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</si>
  <si>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</si>
  <si>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</si>
  <si>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</si>
  <si>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</si>
  <si>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</si>
  <si>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</si>
  <si>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</si>
  <si>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</si>
  <si>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</si>
  <si>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</si>
  <si>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</si>
  <si>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</si>
  <si>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</si>
  <si>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</si>
  <si>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</si>
  <si>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</si>
  <si>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</si>
  <si>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</si>
  <si>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</si>
  <si>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</si>
  <si>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</si>
  <si>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</si>
  <si>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</si>
  <si>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</si>
  <si>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</si>
  <si>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</si>
  <si>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</si>
  <si>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</si>
  <si>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</si>
  <si>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</si>
  <si>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</si>
  <si>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</si>
  <si>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</si>
  <si>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</si>
  <si>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</si>
  <si>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</si>
  <si>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</si>
  <si>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</si>
  <si>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</si>
  <si>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</si>
  <si>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</si>
  <si>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</si>
  <si>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</si>
  <si>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</si>
  <si>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</si>
  <si>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</si>
  <si>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</si>
  <si>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</si>
  <si>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</si>
  <si>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</si>
  <si>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</si>
  <si>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</si>
  <si>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</si>
  <si>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</si>
  <si>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</si>
  <si>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</si>
  <si>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</si>
  <si>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</si>
  <si>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</si>
  <si>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</si>
  <si>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</si>
  <si>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</si>
  <si>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</si>
  <si>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</si>
  <si>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</si>
  <si>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</si>
  <si>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</si>
  <si>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</si>
  <si>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</si>
  <si>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</si>
  <si>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</si>
  <si>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</si>
  <si>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</si>
  <si>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</si>
  <si>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</si>
  <si>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</si>
  <si>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</si>
  <si>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</si>
  <si>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</si>
  <si>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</si>
  <si>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</si>
  <si>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</si>
  <si>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</si>
  <si>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</si>
  <si>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</si>
  <si>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</si>
  <si>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</si>
  <si>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</si>
  <si>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</si>
  <si>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</si>
  <si>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</si>
  <si>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</si>
  <si>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</si>
  <si>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</si>
  <si>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</si>
  <si>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</si>
  <si>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</si>
  <si>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</si>
  <si>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</si>
  <si>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</si>
  <si>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</si>
  <si>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</si>
  <si>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</si>
  <si>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</si>
  <si>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</si>
  <si>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</si>
  <si>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</si>
  <si>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</si>
  <si>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</si>
  <si>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</si>
  <si>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</si>
  <si>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</si>
  <si>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</si>
  <si>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</si>
  <si>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</si>
  <si>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</si>
  <si>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</si>
  <si>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</si>
  <si>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</si>
  <si>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</si>
  <si>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</si>
  <si>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</si>
  <si>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</si>
  <si>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</si>
  <si>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</si>
  <si>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</si>
  <si>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</si>
  <si>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</si>
  <si>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</si>
  <si>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</si>
  <si>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</si>
  <si>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</si>
  <si>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</si>
  <si>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</si>
  <si>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</si>
  <si>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</si>
  <si>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</si>
  <si>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</si>
  <si>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</si>
  <si>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</si>
  <si>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</si>
  <si>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</si>
  <si>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</si>
  <si>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</si>
  <si>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</si>
  <si>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</si>
  <si>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</si>
  <si>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</si>
  <si>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</si>
  <si>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</si>
  <si>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</si>
  <si>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</si>
  <si>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</si>
  <si>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</si>
  <si>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</si>
  <si>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</si>
  <si>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</si>
  <si>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</si>
  <si>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</si>
  <si>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</si>
  <si>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</si>
  <si>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</si>
  <si>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</si>
  <si>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</si>
  <si>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</si>
  <si>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</si>
  <si>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</si>
  <si>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</si>
  <si>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</si>
  <si>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</si>
  <si>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</si>
  <si>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</si>
  <si>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</si>
  <si>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</si>
  <si>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</si>
  <si>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</si>
  <si>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</si>
  <si>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</si>
  <si>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</si>
  <si>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</si>
  <si>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</si>
  <si>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</si>
  <si>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</si>
  <si>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</si>
  <si>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</si>
  <si>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</si>
  <si>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</si>
  <si>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</si>
  <si>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</si>
  <si>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</si>
  <si>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</si>
  <si>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</si>
  <si>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</si>
  <si>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</si>
  <si>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</si>
  <si>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</si>
  <si>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</si>
  <si>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</si>
  <si>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</si>
  <si>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</si>
  <si>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</si>
  <si>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</si>
  <si>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</si>
  <si>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</si>
  <si>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</si>
  <si>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</si>
  <si>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</si>
  <si>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</si>
  <si>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</si>
  <si>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</si>
  <si>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</si>
  <si>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</si>
  <si>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</si>
  <si>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</si>
  <si>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</si>
  <si>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</si>
  <si>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</si>
  <si>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</si>
  <si>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</si>
  <si>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</si>
  <si>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</si>
  <si>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</si>
  <si>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</si>
  <si>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</si>
  <si>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</si>
  <si>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</si>
  <si>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</si>
  <si>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</si>
  <si>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</si>
  <si>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</si>
  <si>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</si>
  <si>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</si>
  <si>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</si>
  <si>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</si>
  <si>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</si>
  <si>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</si>
  <si>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</si>
  <si>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</si>
  <si>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</si>
  <si>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</si>
  <si>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</si>
  <si>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</si>
  <si>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</si>
  <si>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</si>
  <si>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</si>
  <si>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</si>
  <si>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</si>
  <si>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</si>
  <si>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</si>
  <si>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</si>
  <si>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</si>
  <si>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</si>
  <si>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</si>
  <si>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</si>
  <si>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</si>
  <si>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</si>
  <si>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</si>
  <si>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</si>
  <si>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</si>
  <si>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</si>
  <si>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</si>
  <si>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</si>
  <si>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</si>
  <si>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</si>
  <si>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</si>
  <si>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</si>
  <si>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</si>
  <si>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</si>
  <si>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</si>
  <si>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</si>
  <si>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</si>
  <si>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</si>
  <si>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</si>
  <si>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</si>
  <si>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</si>
  <si>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</si>
  <si>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</si>
  <si>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</si>
  <si>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</si>
  <si>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</si>
  <si>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</si>
  <si>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</si>
  <si>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</si>
  <si>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</si>
  <si>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</si>
  <si>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</si>
  <si>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</si>
  <si>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</si>
  <si>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</si>
  <si>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</si>
  <si>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</si>
  <si>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</si>
  <si>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</si>
  <si>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</si>
  <si>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</si>
  <si>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</si>
  <si>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</si>
  <si>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</si>
  <si>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</si>
  <si>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</si>
  <si>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</si>
  <si>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</si>
  <si>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</si>
  <si>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</si>
  <si>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</si>
  <si>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</si>
  <si>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</si>
  <si>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</si>
  <si>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</si>
  <si>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</si>
  <si>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</si>
  <si>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</si>
  <si>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</si>
  <si>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</si>
  <si>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</si>
  <si>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</si>
  <si>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</si>
  <si>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</si>
  <si>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</si>
  <si>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</si>
  <si>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</si>
  <si>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</si>
  <si>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</si>
  <si>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</si>
  <si>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</si>
  <si>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</si>
  <si>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</si>
  <si>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</si>
  <si>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</si>
  <si>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</si>
  <si>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</si>
  <si>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</si>
  <si>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</si>
  <si>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</si>
  <si>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</si>
  <si>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</si>
  <si>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</si>
  <si>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</si>
  <si>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</si>
  <si>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</si>
  <si>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</si>
  <si>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</si>
  <si>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</si>
  <si>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</si>
  <si>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</si>
  <si>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</si>
  <si>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</si>
  <si>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</si>
  <si>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</si>
  <si>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</si>
  <si>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</si>
  <si>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</si>
  <si>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</si>
  <si>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</si>
  <si>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</si>
  <si>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</si>
  <si>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</si>
  <si>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</si>
  <si>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</si>
  <si>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</si>
  <si>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</si>
  <si>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</si>
  <si>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</si>
  <si>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</si>
  <si>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</si>
  <si>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</si>
  <si>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</si>
  <si>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</si>
  <si>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</si>
  <si>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</si>
  <si>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</si>
  <si>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</si>
  <si>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</si>
  <si>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</si>
  <si>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</si>
  <si>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</si>
  <si>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</si>
  <si>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</si>
  <si>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</si>
  <si>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</si>
  <si>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</si>
  <si>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</si>
  <si>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</si>
  <si>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</si>
  <si>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</si>
  <si>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</si>
  <si>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</si>
  <si>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</si>
  <si>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</si>
  <si>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</si>
  <si>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</si>
  <si>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</si>
  <si>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</si>
  <si>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</si>
  <si>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</si>
  <si>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</si>
  <si>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</si>
  <si>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</si>
  <si>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</si>
  <si>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</si>
  <si>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</si>
  <si>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</si>
  <si>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</si>
  <si>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</si>
  <si>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</si>
  <si>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</si>
  <si>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</si>
  <si>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</si>
  <si>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</si>
  <si>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</si>
  <si>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</si>
  <si>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</si>
  <si>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</si>
  <si>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</si>
  <si>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</si>
  <si>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</si>
  <si>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</si>
  <si>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</si>
  <si>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</si>
  <si>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</si>
  <si>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</si>
  <si>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</si>
  <si>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</si>
  <si>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</si>
  <si>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</si>
  <si>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</si>
  <si>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</si>
  <si>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</si>
  <si>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</si>
  <si>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</si>
  <si>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</si>
  <si>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</si>
  <si>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</si>
  <si>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</si>
  <si>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</si>
  <si>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</si>
  <si>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</si>
  <si>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</si>
  <si>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</si>
  <si>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</si>
  <si>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</si>
  <si>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</si>
  <si>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</si>
  <si>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</si>
  <si>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</si>
  <si>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</si>
  <si>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</si>
  <si>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</si>
  <si>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</si>
  <si>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</si>
  <si>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</si>
  <si>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</si>
  <si>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</si>
  <si>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</si>
  <si>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</si>
  <si>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</si>
  <si>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</si>
  <si>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</si>
  <si>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</si>
  <si>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</si>
  <si>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</si>
  <si>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</si>
  <si>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</si>
  <si>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</si>
  <si>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</si>
  <si>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</si>
  <si>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</si>
  <si>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</si>
  <si>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</si>
  <si>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</si>
  <si>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</si>
  <si>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</si>
  <si>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</si>
  <si>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</si>
  <si>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</si>
  <si>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</si>
  <si>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</si>
  <si>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</si>
  <si>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</si>
  <si>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</si>
  <si>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</si>
  <si>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</si>
  <si>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</si>
  <si>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</si>
  <si>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</si>
  <si>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</si>
  <si>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</si>
  <si>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</si>
  <si>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</si>
  <si>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</si>
  <si>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</si>
  <si>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</si>
  <si>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</si>
  <si>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</si>
  <si>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</si>
  <si>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</si>
  <si>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</si>
  <si>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</si>
  <si>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</si>
  <si>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</si>
  <si>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</si>
  <si>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</si>
  <si>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</si>
  <si>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</si>
  <si>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</si>
  <si>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</si>
  <si>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</si>
  <si>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</si>
  <si>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</si>
  <si>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</si>
  <si>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</si>
  <si>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</si>
  <si>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</si>
  <si>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</si>
  <si>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</si>
  <si>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</si>
  <si>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</si>
  <si>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</si>
  <si>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</si>
  <si>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</si>
  <si>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</si>
  <si>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</si>
  <si>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</si>
  <si>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</si>
  <si>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</si>
  <si>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</si>
  <si>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</si>
  <si>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</si>
  <si>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</si>
  <si>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</si>
  <si>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</si>
  <si>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</si>
  <si>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</si>
  <si>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</si>
  <si>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</si>
  <si>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</si>
  <si>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</si>
  <si>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</si>
  <si>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</si>
  <si>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</si>
  <si>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</si>
  <si>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</si>
  <si>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</si>
  <si>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</si>
  <si>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</si>
  <si>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</si>
  <si>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</si>
  <si>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</si>
  <si>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</si>
  <si>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</si>
  <si>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</si>
  <si>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</si>
  <si>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</si>
  <si>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</si>
  <si>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</si>
  <si>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</si>
  <si>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</si>
  <si>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</si>
  <si>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</si>
  <si>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</si>
  <si>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</si>
  <si>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</si>
  <si>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</si>
  <si>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</si>
  <si>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</si>
  <si>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</si>
  <si>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</si>
  <si>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</si>
  <si>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</si>
  <si>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</si>
  <si>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</si>
  <si>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</si>
  <si>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</si>
  <si>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</si>
  <si>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</si>
  <si>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</si>
  <si>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</si>
  <si>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</si>
  <si>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</si>
  <si>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</si>
  <si>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</si>
  <si>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</si>
  <si>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</si>
  <si>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</si>
  <si>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</si>
  <si>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</si>
  <si>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</si>
  <si>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</si>
  <si>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</si>
  <si>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</si>
  <si>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</si>
  <si>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</si>
  <si>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</si>
  <si>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</si>
  <si>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</si>
  <si>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</si>
  <si>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</si>
  <si>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</si>
  <si>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</si>
  <si>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</si>
  <si>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</si>
  <si>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</si>
  <si>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</si>
  <si>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</si>
  <si>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</si>
  <si>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</si>
  <si>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</si>
  <si>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</si>
  <si>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</si>
  <si>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</si>
  <si>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</si>
  <si>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</si>
  <si>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</si>
  <si>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</si>
  <si>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</si>
  <si>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</si>
  <si>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</si>
  <si>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</si>
  <si>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</si>
  <si>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</si>
  <si>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</si>
  <si>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</si>
  <si>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</si>
  <si>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</si>
  <si>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</si>
  <si>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</si>
  <si>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</si>
  <si>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</si>
  <si>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</si>
  <si>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</si>
  <si>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</si>
  <si>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</si>
  <si>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</si>
  <si>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</si>
  <si>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</si>
  <si>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</si>
  <si>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</si>
  <si>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</si>
  <si>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</si>
  <si>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</si>
  <si>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</si>
  <si>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</si>
  <si>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</si>
  <si>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</si>
  <si>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</si>
  <si>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</si>
  <si>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</si>
  <si>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</si>
  <si>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</si>
  <si>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</si>
  <si>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</si>
  <si>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</si>
  <si>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</si>
  <si>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</si>
  <si>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</si>
  <si>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</si>
  <si>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</si>
  <si>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</si>
  <si>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</si>
  <si>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</si>
  <si>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</si>
  <si>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</si>
  <si>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</si>
  <si>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</si>
  <si>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</si>
  <si>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</si>
  <si>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</si>
  <si>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</si>
  <si>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</si>
  <si>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</si>
  <si>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</si>
  <si>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</si>
  <si>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</si>
  <si>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</si>
  <si>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</si>
  <si>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</si>
  <si>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</si>
  <si>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</si>
  <si>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</si>
  <si>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</si>
  <si>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</si>
  <si>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</si>
  <si>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</si>
  <si>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</si>
  <si>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</si>
  <si>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</si>
  <si>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</si>
  <si>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</si>
  <si>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</si>
  <si>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</si>
  <si>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</si>
  <si>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</si>
  <si>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</si>
  <si>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</si>
  <si>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</si>
  <si>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</si>
  <si>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</si>
  <si>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</si>
  <si>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</si>
  <si>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</si>
  <si>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</si>
  <si>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</si>
  <si>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</si>
  <si>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</si>
  <si>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</si>
  <si>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</si>
  <si>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</si>
  <si>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</si>
  <si>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</si>
  <si>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</si>
  <si>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</si>
  <si>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</si>
  <si>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</si>
  <si>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</si>
  <si>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</si>
  <si>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</si>
  <si>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</si>
  <si>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</si>
  <si>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</si>
  <si>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</si>
  <si>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</si>
  <si>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</si>
  <si>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</si>
  <si>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</si>
  <si>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</si>
  <si>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</si>
  <si>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</si>
  <si>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</si>
  <si>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</si>
  <si>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</si>
  <si>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</si>
  <si>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</si>
  <si>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</si>
  <si>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</si>
  <si>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</si>
  <si>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</si>
  <si>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</si>
  <si>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</si>
  <si>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</si>
  <si>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</si>
  <si>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</si>
  <si>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</si>
  <si>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</si>
  <si>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</si>
  <si>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</si>
  <si>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</si>
  <si>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</si>
  <si>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</si>
  <si>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</si>
  <si>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</si>
  <si>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</si>
  <si>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</si>
  <si>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</si>
  <si>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</si>
  <si>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</si>
  <si>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</si>
  <si>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</si>
  <si>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</si>
  <si>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</si>
  <si>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</si>
  <si>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</si>
  <si>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</si>
  <si>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</si>
  <si>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</si>
  <si>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</si>
  <si>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</si>
  <si>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</si>
  <si>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</si>
  <si>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</si>
  <si>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</si>
  <si>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</si>
  <si>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</si>
  <si>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</si>
  <si>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</si>
  <si>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</si>
  <si>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</si>
  <si>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</si>
  <si>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</si>
  <si>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</si>
  <si>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</si>
  <si>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</si>
  <si>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</si>
  <si>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</si>
  <si>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</si>
  <si>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</si>
  <si>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</si>
  <si>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</si>
  <si>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</si>
  <si>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</si>
  <si>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</si>
  <si>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</si>
  <si>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</si>
  <si>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</si>
  <si>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</si>
  <si>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</si>
  <si>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</si>
  <si>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</si>
  <si>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</si>
  <si>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</si>
  <si>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</si>
  <si>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</si>
  <si>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</si>
  <si>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</si>
  <si>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</si>
  <si>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</si>
  <si>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</si>
  <si>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</si>
  <si>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</si>
  <si>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</si>
  <si>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</si>
  <si>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</si>
  <si>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</si>
  <si>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</si>
  <si>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</si>
  <si>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</si>
  <si>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</si>
  <si>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</si>
  <si>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</si>
  <si>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</si>
  <si>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</si>
  <si>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</si>
  <si>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</si>
  <si>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</si>
  <si>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</si>
  <si>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</si>
  <si>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</si>
  <si>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</si>
  <si>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</si>
  <si>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</si>
  <si>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</si>
  <si>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</si>
  <si>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</si>
  <si>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</si>
  <si>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</si>
  <si>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</si>
  <si>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</si>
  <si>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</si>
  <si>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</si>
  <si>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</si>
  <si>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</si>
  <si>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</si>
  <si>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</si>
  <si>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</si>
  <si>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</si>
  <si>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</si>
  <si>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</si>
  <si>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</si>
  <si>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</si>
  <si>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</si>
  <si>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</si>
  <si>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</si>
  <si>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</si>
  <si>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</si>
  <si>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</si>
  <si>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</si>
  <si>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</si>
  <si>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</si>
  <si>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</si>
  <si>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</si>
  <si>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</si>
  <si>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</si>
  <si>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</si>
  <si>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</si>
  <si>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</si>
  <si>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</si>
  <si>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</si>
  <si>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</si>
  <si>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</si>
  <si>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</si>
  <si>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</si>
  <si>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</si>
  <si>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</si>
  <si>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</si>
  <si>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</si>
  <si>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</si>
  <si>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</si>
  <si>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</si>
  <si>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</si>
  <si>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</si>
  <si>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</si>
  <si>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</si>
  <si>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</si>
  <si>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</si>
  <si>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</si>
  <si>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</si>
  <si>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</si>
  <si>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</si>
  <si>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</si>
  <si>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</si>
  <si>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</si>
  <si>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</si>
  <si>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</si>
  <si>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</si>
  <si>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</si>
  <si>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</si>
  <si>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</si>
  <si>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</si>
  <si>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</si>
  <si>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</si>
  <si>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</si>
  <si>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</si>
  <si>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</si>
  <si>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</si>
  <si>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</si>
  <si>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</si>
  <si>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</si>
  <si>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</si>
  <si>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</si>
  <si>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</si>
  <si>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</si>
  <si>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</si>
  <si>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</si>
  <si>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</si>
  <si>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</si>
  <si>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</si>
  <si>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</si>
  <si>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</si>
  <si>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</si>
  <si>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</si>
  <si>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</si>
  <si>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</si>
  <si>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</si>
  <si>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</si>
  <si>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</si>
  <si>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</si>
  <si>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</si>
  <si>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</si>
  <si>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</si>
  <si>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</si>
  <si>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</si>
  <si>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</si>
  <si>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</si>
  <si>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</si>
  <si>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</si>
  <si>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</si>
  <si>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</si>
  <si>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</si>
  <si>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</si>
  <si>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</si>
  <si>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</si>
  <si>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</si>
  <si>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</si>
  <si>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</si>
  <si>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</si>
  <si>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</si>
  <si>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</si>
  <si>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</si>
  <si>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</si>
  <si>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</si>
  <si>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</si>
  <si>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</si>
  <si>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</si>
  <si>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</si>
  <si>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</si>
  <si>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</si>
  <si>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</si>
  <si>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</si>
  <si>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</si>
  <si>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</si>
  <si>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</si>
  <si>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</si>
  <si>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</si>
  <si>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</si>
  <si>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</si>
  <si>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</si>
  <si>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</si>
  <si>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</si>
  <si>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</si>
  <si>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</si>
  <si>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</si>
  <si>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</si>
  <si>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</si>
  <si>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</si>
  <si>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</si>
  <si>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</si>
  <si>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</si>
  <si>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</si>
  <si>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</si>
  <si>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</si>
  <si>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</si>
  <si>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</si>
  <si>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</si>
  <si>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</si>
  <si>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</si>
  <si>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</si>
  <si>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</si>
  <si>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</si>
  <si>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</si>
  <si>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</si>
  <si>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</si>
  <si>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</si>
  <si>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</si>
  <si>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</si>
  <si>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</si>
  <si>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</si>
  <si>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</si>
  <si>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</si>
  <si>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</si>
  <si>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</si>
  <si>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</si>
  <si>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</si>
  <si>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</si>
  <si>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</si>
  <si>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</si>
  <si>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</si>
  <si>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</si>
  <si>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</si>
  <si>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</si>
  <si>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</si>
  <si>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</si>
  <si>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</si>
  <si>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</si>
  <si>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</si>
  <si>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</si>
  <si>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</si>
  <si>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</si>
  <si>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</si>
  <si>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</si>
  <si>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</si>
  <si>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</si>
  <si>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</si>
  <si>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</si>
  <si>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</si>
  <si>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</si>
  <si>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</si>
  <si>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</si>
  <si>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</si>
  <si>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</si>
  <si>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</si>
  <si>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</si>
  <si>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</si>
  <si>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</si>
  <si>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</si>
  <si>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</si>
  <si>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</si>
  <si>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</si>
  <si>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</si>
  <si>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</si>
  <si>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</si>
  <si>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</si>
  <si>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</si>
  <si>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</si>
  <si>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</si>
  <si>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</si>
  <si>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</si>
  <si>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</si>
  <si>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</si>
  <si>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</si>
  <si>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</si>
  <si>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</si>
  <si>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</si>
  <si>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</si>
  <si>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</si>
  <si>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</si>
  <si>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</si>
  <si>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</si>
  <si>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</si>
  <si>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</si>
  <si>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</si>
  <si>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</si>
  <si>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</si>
  <si>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</si>
  <si>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</si>
  <si>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</si>
  <si>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</si>
  <si>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</si>
  <si>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</si>
  <si>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</si>
  <si>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</si>
  <si>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</si>
  <si>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</si>
  <si>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</si>
  <si>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</si>
  <si>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</si>
  <si>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</si>
  <si>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</si>
  <si>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</si>
  <si>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</si>
  <si>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</si>
  <si>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</si>
  <si>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</si>
  <si>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</si>
  <si>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</si>
  <si>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</si>
  <si>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</si>
  <si>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</si>
  <si>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</si>
  <si>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</si>
  <si>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</si>
  <si>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</si>
  <si>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</si>
  <si>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</si>
  <si>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</si>
  <si>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</si>
  <si>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</si>
  <si>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</si>
  <si>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</si>
  <si>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</si>
  <si>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</si>
  <si>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</si>
  <si>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</si>
  <si>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</si>
  <si>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</si>
  <si>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</si>
  <si>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</si>
  <si>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</si>
  <si>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</si>
  <si>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</si>
  <si>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</si>
  <si>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</si>
  <si>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</si>
  <si>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</si>
  <si>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</si>
  <si>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</si>
  <si>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</si>
  <si>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</si>
  <si>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</si>
  <si>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</si>
  <si>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</si>
  <si>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</si>
  <si>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</si>
  <si>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</si>
  <si>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</si>
  <si>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</si>
  <si>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</si>
  <si>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</si>
  <si>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</si>
  <si>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</si>
  <si>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</si>
  <si>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</si>
  <si>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</si>
  <si>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</si>
  <si>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</si>
  <si>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</si>
  <si>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</si>
  <si>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</si>
  <si>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</si>
  <si>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</si>
  <si>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</si>
  <si>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</si>
  <si>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</si>
  <si>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</si>
  <si>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</si>
  <si>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</si>
  <si>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</si>
  <si>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</si>
  <si>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</si>
  <si>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</si>
  <si>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</si>
  <si>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</si>
  <si>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</si>
  <si>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</si>
  <si>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</si>
  <si>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</si>
  <si>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</si>
  <si>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</si>
  <si>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</si>
  <si>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</si>
  <si>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</si>
  <si>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</si>
  <si>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</si>
  <si>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</si>
  <si>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</si>
  <si>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</si>
  <si>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</si>
  <si>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</si>
  <si>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</si>
  <si>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</si>
  <si>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</si>
  <si>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</si>
  <si>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</si>
  <si>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</si>
  <si>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</si>
  <si>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</si>
  <si>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</si>
  <si>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</si>
  <si>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</si>
  <si>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</si>
  <si>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</si>
  <si>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</si>
  <si>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</si>
  <si>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</si>
  <si>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</si>
  <si>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</si>
  <si>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</si>
  <si>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</si>
  <si>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</si>
  <si>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</si>
  <si>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</si>
  <si>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</si>
  <si>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</si>
  <si>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</si>
  <si>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</si>
  <si>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</si>
  <si>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</si>
  <si>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</si>
  <si>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</si>
  <si>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</si>
  <si>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</si>
  <si>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</si>
  <si>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</si>
  <si>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</si>
  <si>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</si>
  <si>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</si>
  <si>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</si>
  <si>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</si>
  <si>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</si>
  <si>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</si>
  <si>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</si>
  <si>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</si>
  <si>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</si>
  <si>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</si>
  <si>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</si>
  <si>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</si>
  <si>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</si>
  <si>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</si>
  <si>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</si>
  <si>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</si>
  <si>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</si>
  <si>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</si>
  <si>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</si>
  <si>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</si>
  <si>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</si>
  <si>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</si>
  <si>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</si>
  <si>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</si>
  <si>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</si>
  <si>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</si>
  <si>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</si>
  <si>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</si>
  <si>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</si>
  <si>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</si>
  <si>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</si>
  <si>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</si>
  <si>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</si>
  <si>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</si>
  <si>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</si>
  <si>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</si>
  <si>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</si>
  <si>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</si>
  <si>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</si>
  <si>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</si>
  <si>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</si>
  <si>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</si>
  <si>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</si>
  <si>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</si>
  <si>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</si>
  <si>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</si>
  <si>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</si>
  <si>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</si>
  <si>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</si>
  <si>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</si>
  <si>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</si>
  <si>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</si>
  <si>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</si>
  <si>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</si>
  <si>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</si>
  <si>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</si>
  <si>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</si>
  <si>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</si>
  <si>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</si>
  <si>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</si>
  <si>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</si>
  <si>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</si>
  <si>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</si>
  <si>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</si>
  <si>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</si>
  <si>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</si>
  <si>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</si>
  <si>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</si>
  <si>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</si>
  <si>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</si>
  <si>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</si>
  <si>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</si>
  <si>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</si>
  <si>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</si>
  <si>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</si>
  <si>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</si>
  <si>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</si>
  <si>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</si>
  <si>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</si>
  <si>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</si>
  <si>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</si>
  <si>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</si>
  <si>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</si>
  <si>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</si>
  <si>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</si>
  <si>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</si>
  <si>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</si>
  <si>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</si>
  <si>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</si>
  <si>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</si>
  <si>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</si>
  <si>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</si>
  <si>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</si>
  <si>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</si>
  <si>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</si>
  <si>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</si>
  <si>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</si>
  <si>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</si>
  <si>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</si>
  <si>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</si>
  <si>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</si>
  <si>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</si>
  <si>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</si>
  <si>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</si>
  <si>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</si>
  <si>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</si>
  <si>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</si>
  <si>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</si>
  <si>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</si>
  <si>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</si>
  <si>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</si>
  <si>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</si>
  <si>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</si>
  <si>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</si>
  <si>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</si>
  <si>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</si>
  <si>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</si>
  <si>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</si>
  <si>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</si>
  <si>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</si>
  <si>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</si>
  <si>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</si>
  <si>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</si>
  <si>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</si>
  <si>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</si>
  <si>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</si>
  <si>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</si>
  <si>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</si>
  <si>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</si>
  <si>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</si>
  <si>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</si>
  <si>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</si>
  <si>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</si>
  <si>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</si>
  <si>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</si>
  <si>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</si>
  <si>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</si>
  <si>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</si>
  <si>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</si>
  <si>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</si>
  <si>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</si>
  <si>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</si>
  <si>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</si>
  <si>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</si>
  <si>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</si>
  <si>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</si>
  <si>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</si>
  <si>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</si>
  <si>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</si>
  <si>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</si>
  <si>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</si>
  <si>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</si>
  <si>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</si>
  <si>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</si>
  <si>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</si>
  <si>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</si>
  <si>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</si>
  <si>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</si>
  <si>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</si>
  <si>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</si>
  <si>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</si>
  <si>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</si>
  <si>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</si>
  <si>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</si>
  <si>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</si>
  <si>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</si>
  <si>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</si>
  <si>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</si>
  <si>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</si>
  <si>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</si>
  <si>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</si>
  <si>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</si>
  <si>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</si>
  <si>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</si>
  <si>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</si>
  <si>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</si>
  <si>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</si>
  <si>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</si>
  <si>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</si>
  <si>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</si>
  <si>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</si>
  <si>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</si>
  <si>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</si>
  <si>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</si>
  <si>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</si>
  <si>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</si>
  <si>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</si>
  <si>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</si>
  <si>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</si>
  <si>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</si>
  <si>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</si>
  <si>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</si>
  <si>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</si>
  <si>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</si>
  <si>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</si>
  <si>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</si>
  <si>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</si>
  <si>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</si>
  <si>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</si>
  <si>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</si>
  <si>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</si>
  <si>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</si>
  <si>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</si>
  <si>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</si>
  <si>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</si>
  <si>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</si>
  <si>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</si>
  <si>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</si>
  <si>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</si>
  <si>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</si>
  <si>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</si>
  <si>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</si>
  <si>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</si>
  <si>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</si>
  <si>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</si>
  <si>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</si>
  <si>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</si>
  <si>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</si>
  <si>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</si>
  <si>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</si>
  <si>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</si>
  <si>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</si>
  <si>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</si>
  <si>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</si>
  <si>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</si>
  <si>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</si>
  <si>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</si>
  <si>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</si>
  <si>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</si>
  <si>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</si>
  <si>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</si>
  <si>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</si>
  <si>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</si>
  <si>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</si>
  <si>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</si>
  <si>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</si>
  <si>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</si>
  <si>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</si>
  <si>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</si>
  <si>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</si>
  <si>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</si>
  <si>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</si>
  <si>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</si>
  <si>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</si>
  <si>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</si>
  <si>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</si>
  <si>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</si>
  <si>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</si>
  <si>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</si>
  <si>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</si>
  <si>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</si>
  <si>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</si>
  <si>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</si>
  <si>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</si>
  <si>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</si>
  <si>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</si>
  <si>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</si>
  <si>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</si>
  <si>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</si>
  <si>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</si>
  <si>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</si>
  <si>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</si>
  <si>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</si>
  <si>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</si>
  <si>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</si>
  <si>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</si>
  <si>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</si>
  <si>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</si>
  <si>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</si>
  <si>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</si>
  <si>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</si>
  <si>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</si>
  <si>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</si>
  <si>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</si>
  <si>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</si>
  <si>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</si>
  <si>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</si>
  <si>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</si>
  <si>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</si>
  <si>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</si>
  <si>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</si>
  <si>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</si>
  <si>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</si>
  <si>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</si>
  <si>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</si>
  <si>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</si>
  <si>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</si>
  <si>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</si>
  <si>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</si>
  <si>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</si>
  <si>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</si>
  <si>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</si>
  <si>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</si>
  <si>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</si>
  <si>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</si>
  <si>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</si>
  <si>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</si>
  <si>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</si>
  <si>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</si>
  <si>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</si>
  <si>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</si>
  <si>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</si>
  <si>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</si>
  <si>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</si>
  <si>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</si>
  <si>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</si>
  <si>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</si>
  <si>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</si>
  <si>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</si>
  <si>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</si>
  <si>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</si>
  <si>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</si>
  <si>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</si>
  <si>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</si>
  <si>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</si>
  <si>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</si>
  <si>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</si>
  <si>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</si>
  <si>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</si>
  <si>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</si>
  <si>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</si>
  <si>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</si>
  <si>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</si>
  <si>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</si>
  <si>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</si>
  <si>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</si>
  <si>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</si>
  <si>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</si>
  <si>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</si>
  <si>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</si>
  <si>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</si>
  <si>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</si>
  <si>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</si>
  <si>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</si>
  <si>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</si>
  <si>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</si>
  <si>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</si>
  <si>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</si>
  <si>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</si>
  <si>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</si>
  <si>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</si>
  <si>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</si>
  <si>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</si>
  <si>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</si>
  <si>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</si>
  <si>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</si>
  <si>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</si>
  <si>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</si>
  <si>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</si>
  <si>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</si>
  <si>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</si>
  <si>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</si>
  <si>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</si>
  <si>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</si>
  <si>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</si>
  <si>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</si>
  <si>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</si>
  <si>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</si>
  <si>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</si>
  <si>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</si>
  <si>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</si>
  <si>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</si>
  <si>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</si>
  <si>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</si>
  <si>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</si>
  <si>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</si>
  <si>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</si>
  <si>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</si>
  <si>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</si>
  <si>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</si>
  <si>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</si>
  <si>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</si>
  <si>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</si>
  <si>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</si>
  <si>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</si>
  <si>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</si>
  <si>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</si>
  <si>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</si>
  <si>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</si>
  <si>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</si>
  <si>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</si>
  <si>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</si>
  <si>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</si>
  <si>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</si>
  <si>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</si>
  <si>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</si>
  <si>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</si>
  <si>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</si>
  <si>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</si>
  <si>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</si>
  <si>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</si>
  <si>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</si>
  <si>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</si>
  <si>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</si>
  <si>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</si>
  <si>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</si>
  <si>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</si>
  <si>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</si>
  <si>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</si>
  <si>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</si>
  <si>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</si>
  <si>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</si>
  <si>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</si>
  <si>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</si>
  <si>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</si>
  <si>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</si>
  <si>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</si>
  <si>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</si>
  <si>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</si>
  <si>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</si>
  <si>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</si>
  <si>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</si>
  <si>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</si>
  <si>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</si>
  <si>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</si>
  <si>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</si>
  <si>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</si>
  <si>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</si>
  <si>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</si>
  <si>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</si>
  <si>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</si>
  <si>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</si>
  <si>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</si>
  <si>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</si>
  <si>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</si>
  <si>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</si>
  <si>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</si>
  <si>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</si>
  <si>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</si>
  <si>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</si>
  <si>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</si>
  <si>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</si>
  <si>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</si>
  <si>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</si>
  <si>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</si>
  <si>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</si>
  <si>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</si>
  <si>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</si>
  <si>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</si>
  <si>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</si>
  <si>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</si>
  <si>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</si>
  <si>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</si>
  <si>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</si>
  <si>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</si>
  <si>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</si>
  <si>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</si>
  <si>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</si>
  <si>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</si>
  <si>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</si>
  <si>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</si>
  <si>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</si>
  <si>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</si>
  <si>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</si>
  <si>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</si>
  <si>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</si>
  <si>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</si>
  <si>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</si>
  <si>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</si>
  <si>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</si>
  <si>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</si>
  <si>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</si>
  <si>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</si>
  <si>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</si>
  <si>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</si>
  <si>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</si>
  <si>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</si>
  <si>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</si>
  <si>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</si>
  <si>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</si>
  <si>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</si>
  <si>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</si>
  <si>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</si>
  <si>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</si>
  <si>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</si>
  <si>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</si>
  <si>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</si>
  <si>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</si>
  <si>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</si>
  <si>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</si>
  <si>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</si>
  <si>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</si>
  <si>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</si>
  <si>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</si>
  <si>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</si>
  <si>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</si>
  <si>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</si>
  <si>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</si>
  <si>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</si>
  <si>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</si>
  <si>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</si>
  <si>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</si>
  <si>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</si>
  <si>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</si>
  <si>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</si>
  <si>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</si>
  <si>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</si>
  <si>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</si>
  <si>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</si>
  <si>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</si>
  <si>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</si>
  <si>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</si>
  <si>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</si>
  <si>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</si>
  <si>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</si>
  <si>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</si>
  <si>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</si>
  <si>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</si>
  <si>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</si>
  <si>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</si>
  <si>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</si>
  <si>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</si>
  <si>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</si>
  <si>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</si>
  <si>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</si>
  <si>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</si>
  <si>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</si>
  <si>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</si>
  <si>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</si>
  <si>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</si>
  <si>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</si>
  <si>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</si>
  <si>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</si>
  <si>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</si>
  <si>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</si>
  <si>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</si>
  <si>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</si>
  <si>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</si>
  <si>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</si>
  <si>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</si>
  <si>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</si>
  <si>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</si>
  <si>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</si>
  <si>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</si>
  <si>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</si>
  <si>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</si>
  <si>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</si>
  <si>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</si>
  <si>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</si>
  <si>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</si>
  <si>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</si>
  <si>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</si>
  <si>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</si>
  <si>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</si>
  <si>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</si>
  <si>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</si>
  <si>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</si>
  <si>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</si>
  <si>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</si>
  <si>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</si>
  <si>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</si>
  <si>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</si>
  <si>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</si>
  <si>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</si>
  <si>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</si>
  <si>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</si>
  <si>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</si>
  <si>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</si>
  <si>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</si>
  <si>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</si>
  <si>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</si>
  <si>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</si>
  <si>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</si>
  <si>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</si>
  <si>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</si>
  <si>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</si>
  <si>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</si>
  <si>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</si>
  <si>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</si>
  <si>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</si>
  <si>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</si>
  <si>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</si>
  <si>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</si>
  <si>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</si>
  <si>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</si>
  <si>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</si>
  <si>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</si>
  <si>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</si>
  <si>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</si>
  <si>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</si>
  <si>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</si>
  <si>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</si>
  <si>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</si>
  <si>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</si>
  <si>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</si>
  <si>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</si>
  <si>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</si>
  <si>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</si>
  <si>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</si>
  <si>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</si>
  <si>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</si>
  <si>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</si>
  <si>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</si>
  <si>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</si>
  <si>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</si>
  <si>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</si>
  <si>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</si>
  <si>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</si>
  <si>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</si>
  <si>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</si>
  <si>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</si>
  <si>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</si>
  <si>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</si>
  <si>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</si>
  <si>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</si>
  <si>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</si>
  <si>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</si>
  <si>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</si>
  <si>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</si>
  <si>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</si>
  <si>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</si>
  <si>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</si>
  <si>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</si>
  <si>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</si>
  <si>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</si>
  <si>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</si>
  <si>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</si>
  <si>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</si>
  <si>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</si>
  <si>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</si>
  <si>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</si>
  <si>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</si>
  <si>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</si>
  <si>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</si>
  <si>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</si>
  <si>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</si>
  <si>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</si>
  <si>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</si>
  <si>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</si>
  <si>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</si>
  <si>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</si>
  <si>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</si>
  <si>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</si>
  <si>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</si>
  <si>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</si>
  <si>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</si>
  <si>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</si>
  <si>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</si>
  <si>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</si>
  <si>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</si>
  <si>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</si>
  <si>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</si>
  <si>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</si>
  <si>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</si>
  <si>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</si>
  <si>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</si>
  <si>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</si>
  <si>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</si>
  <si>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</si>
  <si>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</si>
  <si>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</si>
  <si>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</si>
  <si>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</si>
  <si>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</si>
  <si>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</si>
  <si>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</si>
  <si>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</si>
  <si>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</si>
  <si>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</si>
  <si>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</si>
  <si>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</si>
  <si>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</si>
  <si>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</si>
  <si>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</si>
  <si>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</si>
  <si>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</si>
  <si>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</si>
  <si>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</si>
  <si>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</si>
  <si>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</si>
  <si>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</si>
  <si>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</si>
  <si>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</si>
  <si>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</si>
  <si>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</si>
  <si>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</si>
  <si>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</si>
  <si>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</si>
  <si>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</si>
  <si>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</si>
  <si>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</si>
  <si>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</si>
  <si>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</si>
  <si>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</si>
  <si>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</si>
  <si>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</si>
  <si>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</si>
  <si>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</si>
  <si>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</si>
  <si>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</si>
  <si>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</si>
  <si>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</si>
  <si>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</si>
  <si>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</si>
  <si>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</si>
  <si>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</si>
  <si>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</si>
  <si>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</si>
  <si>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</si>
  <si>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</si>
  <si>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</si>
  <si>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</si>
  <si>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</si>
  <si>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</si>
  <si>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</si>
  <si>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</si>
  <si>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</si>
  <si>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</si>
  <si>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</si>
  <si>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</si>
  <si>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</si>
  <si>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</si>
  <si>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</si>
  <si>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</si>
  <si>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</si>
  <si>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</si>
  <si>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</si>
  <si>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</si>
  <si>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</si>
  <si>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</si>
  <si>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</si>
  <si>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</si>
  <si>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</si>
  <si>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</si>
  <si>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</si>
  <si>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</si>
  <si>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</si>
  <si>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</si>
  <si>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</si>
  <si>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</si>
  <si>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</si>
  <si>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</si>
  <si>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</si>
  <si>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</si>
  <si>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</si>
  <si>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</si>
  <si>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</si>
  <si>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</si>
  <si>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</si>
  <si>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</si>
  <si>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</si>
  <si>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</si>
  <si>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</si>
  <si>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</si>
  <si>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</si>
  <si>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</si>
  <si>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</si>
  <si>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</si>
  <si>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</si>
  <si>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</si>
  <si>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</si>
  <si>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</si>
  <si>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</si>
  <si>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</si>
  <si>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</si>
  <si>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</si>
  <si>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</si>
  <si>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</si>
  <si>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</si>
  <si>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</si>
  <si>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</si>
  <si>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</si>
  <si>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</si>
  <si>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</si>
  <si>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</si>
  <si>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</si>
  <si>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</si>
  <si>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</si>
  <si>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</si>
  <si>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</si>
  <si>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</si>
  <si>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</si>
  <si>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</si>
  <si>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</si>
  <si>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</si>
  <si>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</si>
  <si>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</si>
  <si>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</si>
  <si>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</si>
  <si>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</si>
  <si>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</si>
  <si>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</si>
  <si>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</si>
  <si>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</si>
  <si>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</si>
  <si>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</si>
  <si>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</si>
  <si>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</si>
  <si>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</si>
  <si>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</si>
  <si>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</si>
  <si>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</si>
  <si>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</si>
  <si>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</si>
  <si>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</si>
  <si>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</si>
  <si>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</si>
  <si>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</si>
  <si>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</si>
  <si>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</si>
  <si>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</si>
  <si>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</si>
  <si>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</si>
  <si>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</si>
  <si>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</si>
  <si>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</si>
  <si>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</si>
  <si>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</si>
  <si>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</si>
  <si>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</si>
  <si>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</si>
  <si>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</si>
  <si>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</si>
  <si>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</si>
  <si>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</si>
  <si>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</si>
  <si>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</si>
  <si>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</si>
  <si>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</si>
  <si>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</si>
  <si>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</si>
  <si>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</si>
  <si>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</si>
  <si>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</si>
  <si>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</si>
  <si>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</si>
  <si>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</si>
  <si>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</si>
  <si>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</si>
  <si>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</si>
  <si>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</si>
  <si>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</si>
  <si>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</si>
  <si>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</si>
  <si>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</si>
  <si>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</si>
  <si>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</si>
  <si>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</si>
  <si>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</si>
  <si>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</si>
  <si>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</si>
  <si>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</si>
  <si>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</si>
  <si>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</si>
  <si>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</si>
  <si>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</si>
  <si>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</si>
  <si>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</si>
  <si>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</si>
  <si>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</si>
  <si>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</si>
  <si>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</si>
  <si>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</si>
  <si>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</si>
  <si>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</si>
  <si>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</si>
  <si>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</si>
  <si>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</si>
  <si>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</si>
  <si>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</si>
  <si>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</si>
  <si>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</si>
  <si>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</si>
  <si>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</si>
  <si>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</si>
  <si>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</si>
  <si>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</si>
  <si>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</si>
  <si>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</si>
  <si>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</si>
  <si>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</si>
  <si>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</si>
  <si>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</si>
  <si>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</si>
  <si>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</si>
  <si>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</si>
  <si>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</si>
  <si>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</si>
  <si>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</si>
  <si>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</si>
  <si>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</si>
  <si>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</si>
  <si>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</si>
  <si>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</si>
  <si>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</si>
  <si>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</si>
  <si>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</si>
  <si>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</si>
  <si>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</si>
  <si>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</si>
  <si>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</si>
  <si>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</si>
  <si>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</si>
  <si>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</si>
  <si>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</si>
  <si>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</si>
  <si>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</si>
  <si>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</si>
  <si>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</si>
  <si>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</si>
  <si>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</si>
  <si>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</si>
  <si>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</si>
  <si>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</si>
  <si>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</si>
  <si>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</si>
  <si>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</si>
  <si>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</si>
  <si>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</si>
  <si>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</si>
  <si>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</si>
  <si>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</si>
  <si>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</si>
  <si>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</si>
  <si>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</si>
  <si>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</si>
  <si>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</si>
  <si>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</si>
  <si>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</si>
  <si>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</si>
  <si>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</si>
  <si>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</si>
  <si>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</si>
  <si>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</si>
  <si>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</si>
  <si>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</si>
  <si>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</si>
  <si>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</si>
  <si>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</si>
  <si>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</si>
  <si>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</si>
  <si>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</si>
  <si>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</si>
  <si>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</si>
  <si>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</si>
  <si>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</si>
  <si>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</si>
  <si>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</si>
  <si>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</si>
  <si>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</si>
  <si>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</si>
  <si>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</si>
  <si>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</si>
  <si>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</si>
  <si>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</si>
  <si>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</si>
  <si>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</si>
  <si>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</si>
  <si>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</si>
  <si>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</si>
  <si>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</si>
  <si>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</si>
  <si>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</si>
  <si>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</si>
  <si>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</si>
  <si>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</si>
  <si>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</si>
  <si>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</si>
  <si>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</si>
  <si>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</si>
  <si>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</si>
  <si>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</si>
  <si>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</si>
  <si>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</si>
  <si>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</si>
  <si>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</si>
  <si>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</si>
  <si>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</si>
  <si>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</si>
  <si>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</si>
  <si>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</si>
  <si>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</si>
  <si>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</si>
  <si>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</si>
  <si>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</si>
  <si>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</si>
  <si>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</si>
  <si>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</si>
  <si>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</si>
  <si>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</si>
  <si>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</si>
  <si>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</si>
  <si>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</si>
  <si>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</si>
  <si>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</si>
  <si>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</si>
  <si>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</si>
  <si>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</si>
  <si>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</si>
  <si>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</si>
  <si>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</si>
  <si>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</si>
  <si>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</si>
  <si>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</si>
  <si>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</si>
  <si>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</si>
  <si>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</si>
  <si>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</si>
  <si>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</si>
  <si>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</si>
  <si>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</si>
  <si>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</si>
  <si>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</si>
  <si>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</si>
  <si>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</si>
  <si>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</si>
  <si>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</si>
  <si>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</si>
  <si>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</si>
  <si>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</si>
  <si>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</si>
  <si>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</si>
  <si>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</si>
  <si>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</si>
  <si>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</si>
  <si>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</si>
  <si>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</si>
  <si>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</si>
  <si>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</si>
  <si>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</si>
  <si>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</si>
  <si>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</si>
  <si>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</si>
  <si>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</si>
  <si>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</si>
  <si>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</si>
  <si>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</si>
  <si>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</si>
  <si>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</si>
  <si>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</si>
  <si>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</si>
  <si>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</si>
  <si>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</si>
  <si>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</si>
  <si>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</si>
  <si>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</si>
  <si>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</si>
  <si>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</si>
  <si>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</si>
  <si>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</si>
  <si>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</si>
  <si>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</si>
  <si>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</si>
  <si>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</si>
  <si>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</si>
  <si>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</si>
  <si>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</si>
  <si>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</si>
  <si>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</si>
  <si>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</si>
  <si>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</si>
  <si>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</si>
  <si>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</si>
  <si>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</si>
  <si>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</si>
  <si>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</si>
  <si>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</si>
  <si>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</si>
  <si>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</si>
  <si>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</si>
  <si>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</si>
  <si>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</si>
  <si>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</si>
  <si>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</si>
  <si>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</si>
  <si>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</si>
  <si>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</si>
  <si>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</si>
  <si>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</si>
  <si>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</si>
  <si>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</si>
  <si>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</si>
  <si>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</si>
  <si>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</si>
  <si>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</si>
  <si>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</si>
  <si>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</si>
  <si>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</si>
  <si>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</si>
  <si>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</si>
  <si>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</si>
  <si>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</si>
  <si>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</si>
  <si>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</si>
  <si>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</si>
  <si>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</si>
  <si>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</si>
  <si>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</si>
  <si>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</si>
  <si>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</si>
  <si>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</si>
  <si>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</si>
  <si>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</si>
  <si>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</si>
  <si>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</si>
  <si>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</si>
  <si>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</si>
  <si>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</si>
  <si>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</si>
  <si>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</si>
  <si>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</si>
  <si>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</si>
  <si>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</si>
  <si>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</si>
  <si>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</si>
  <si>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</si>
  <si>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</si>
  <si>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</si>
  <si>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</si>
  <si>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</si>
  <si>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</si>
  <si>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</si>
  <si>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</si>
  <si>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</si>
  <si>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</si>
  <si>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</si>
  <si>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</si>
  <si>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</si>
  <si>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</si>
  <si>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</si>
  <si>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</si>
  <si>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</si>
  <si>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</si>
  <si>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</si>
  <si>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</si>
  <si>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</si>
  <si>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</si>
  <si>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</si>
  <si>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</si>
  <si>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</si>
  <si>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</si>
  <si>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</si>
  <si>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</si>
  <si>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</si>
  <si>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</si>
  <si>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</si>
  <si>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</si>
  <si>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</si>
  <si>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</si>
  <si>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</si>
  <si>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</si>
  <si>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</si>
  <si>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</si>
  <si>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</si>
  <si>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</si>
  <si>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</si>
  <si>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</si>
  <si>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</si>
  <si>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</si>
  <si>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</si>
  <si>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</si>
  <si>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</si>
  <si>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</si>
  <si>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</si>
  <si>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</si>
  <si>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</si>
  <si>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</si>
  <si>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</si>
  <si>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</si>
  <si>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</si>
  <si>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</si>
  <si>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</si>
  <si>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</si>
  <si>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</si>
  <si>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</si>
  <si>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</si>
  <si>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</si>
  <si>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</si>
  <si>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</si>
  <si>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</si>
  <si>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</si>
  <si>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</si>
  <si>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</si>
  <si>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</si>
  <si>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</si>
  <si>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</si>
  <si>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</si>
  <si>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</si>
  <si>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</si>
  <si>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</si>
  <si>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</si>
  <si>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</si>
  <si>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</si>
  <si>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</si>
  <si>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</si>
  <si>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</si>
  <si>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</si>
  <si>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</si>
  <si>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</si>
  <si>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</si>
  <si>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</si>
  <si>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</si>
  <si>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</si>
  <si>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</si>
  <si>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</si>
  <si>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</si>
  <si>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</si>
  <si>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</si>
  <si>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</si>
  <si>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</si>
  <si>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</si>
  <si>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</si>
  <si>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</si>
  <si>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</si>
  <si>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</si>
  <si>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</si>
  <si>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</si>
  <si>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</si>
  <si>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</si>
  <si>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</si>
  <si>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</si>
  <si>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</si>
  <si>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</si>
  <si>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</si>
  <si>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</si>
  <si>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</si>
  <si>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</si>
  <si>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</si>
  <si>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</si>
  <si>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</si>
  <si>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</si>
  <si>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</si>
  <si>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</si>
  <si>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</si>
  <si>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</si>
  <si>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</si>
  <si>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</si>
  <si>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</si>
  <si>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</si>
  <si>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</si>
  <si>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</si>
  <si>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</si>
  <si>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</si>
  <si>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</si>
  <si>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</si>
  <si>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</si>
  <si>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</si>
  <si>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</si>
  <si>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</si>
  <si>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</si>
  <si>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</si>
  <si>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</si>
  <si>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</si>
  <si>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</si>
  <si>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</si>
  <si>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</si>
  <si>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</si>
  <si>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</si>
  <si>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</si>
  <si>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</si>
  <si>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</si>
  <si>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</si>
  <si>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</si>
  <si>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</si>
  <si>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</si>
  <si>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</si>
  <si>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</si>
  <si>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</si>
  <si>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</si>
  <si>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</si>
  <si>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</si>
  <si>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</si>
  <si>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</si>
  <si>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</si>
  <si>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</si>
  <si>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</si>
  <si>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</si>
  <si>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</si>
  <si>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</si>
  <si>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</si>
  <si>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</si>
  <si>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</si>
  <si>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</si>
  <si>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</si>
  <si>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</si>
  <si>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</si>
  <si>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</si>
  <si>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</si>
  <si>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</si>
  <si>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</si>
  <si>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</si>
  <si>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</si>
  <si>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</si>
  <si>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</si>
  <si>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</si>
  <si>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</si>
  <si>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</si>
  <si>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</si>
  <si>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</si>
  <si>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</si>
  <si>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</si>
  <si>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</si>
  <si>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</si>
  <si>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</si>
  <si>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</si>
  <si>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</si>
  <si>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</si>
  <si>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</si>
  <si>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</si>
  <si>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</si>
  <si>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</si>
  <si>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</si>
  <si>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</si>
  <si>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</si>
  <si>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</si>
  <si>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</si>
  <si>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</si>
  <si>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</si>
  <si>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</si>
  <si>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</si>
  <si>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</si>
  <si>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</si>
  <si>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</si>
  <si>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</si>
  <si>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</si>
  <si>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</si>
  <si>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</si>
  <si>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</si>
  <si>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</si>
  <si>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</si>
  <si>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</si>
  <si>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</si>
  <si>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</si>
  <si>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</si>
  <si>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</si>
  <si>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</si>
  <si>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</si>
  <si>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</si>
  <si>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</si>
  <si>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</si>
  <si>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</si>
  <si>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</si>
  <si>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</si>
  <si>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</si>
  <si>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</si>
  <si>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</si>
  <si>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</si>
  <si>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</si>
  <si>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</si>
  <si>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</si>
  <si>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</si>
  <si>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</si>
  <si>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</si>
  <si>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</si>
  <si>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</si>
  <si>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</si>
  <si>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</si>
  <si>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</si>
  <si>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</si>
  <si>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</si>
  <si>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</si>
  <si>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</si>
  <si>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</si>
  <si>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</si>
  <si>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</si>
  <si>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</si>
  <si>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</si>
  <si>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</si>
  <si>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</si>
  <si>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</si>
  <si>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</si>
  <si>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</si>
  <si>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</si>
  <si>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</si>
  <si>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</si>
  <si>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</si>
  <si>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</si>
  <si>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</si>
  <si>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</si>
  <si>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</si>
  <si>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</si>
  <si>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</si>
  <si>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</si>
  <si>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</si>
  <si>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</si>
  <si>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</si>
  <si>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</si>
  <si>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</si>
  <si>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</si>
  <si>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</si>
  <si>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</si>
  <si>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</si>
  <si>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</si>
  <si>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</si>
  <si>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</si>
  <si>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</si>
  <si>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</si>
  <si>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</si>
  <si>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</si>
  <si>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</si>
  <si>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</si>
  <si>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</si>
  <si>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</si>
  <si>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</si>
  <si>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</si>
  <si>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</si>
  <si>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</si>
  <si>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</si>
  <si>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</si>
  <si>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</si>
  <si>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</si>
  <si>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</si>
  <si>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</si>
  <si>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</si>
  <si>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</si>
  <si>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</si>
  <si>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</si>
  <si>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</si>
  <si>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</si>
  <si>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</si>
  <si>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</si>
  <si>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</si>
  <si>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</si>
  <si>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</si>
  <si>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</si>
  <si>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</si>
  <si>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</si>
  <si>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</si>
  <si>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</si>
  <si>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</si>
  <si>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</si>
  <si>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</si>
  <si>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</si>
  <si>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</si>
  <si>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</si>
  <si>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</si>
  <si>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</si>
  <si>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</si>
  <si>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</si>
  <si>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</si>
  <si>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</si>
  <si>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</si>
  <si>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</si>
  <si>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</si>
  <si>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</si>
  <si>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</si>
  <si>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</si>
  <si>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</si>
  <si>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</si>
  <si>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</si>
  <si>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</si>
  <si>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</si>
  <si>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</si>
  <si>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</si>
  <si>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</si>
  <si>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</si>
  <si>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</si>
  <si>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</si>
  <si>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</si>
  <si>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</si>
  <si>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</si>
  <si>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</si>
  <si>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</si>
  <si>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</si>
  <si>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</si>
  <si>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</si>
  <si>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</si>
  <si>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</si>
  <si>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</si>
  <si>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</si>
  <si>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</si>
  <si>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</si>
  <si>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</si>
  <si>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</si>
  <si>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</si>
  <si>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</si>
  <si>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</si>
  <si>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</si>
  <si>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</si>
  <si>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</si>
  <si>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</si>
  <si>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</si>
  <si>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</si>
  <si>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</si>
  <si>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</si>
  <si>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</si>
  <si>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</si>
  <si>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</si>
  <si>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</si>
  <si>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</si>
  <si>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</si>
  <si>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</si>
  <si>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</si>
  <si>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</si>
  <si>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</si>
  <si>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</si>
  <si>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</si>
  <si>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</si>
  <si>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</si>
  <si>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</si>
  <si>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</si>
  <si>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</si>
  <si>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</si>
  <si>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</si>
  <si>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</si>
  <si>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</si>
  <si>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</si>
  <si>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</si>
  <si>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</si>
  <si>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</si>
  <si>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</si>
  <si>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</si>
  <si>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</si>
  <si>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</si>
  <si>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</si>
  <si>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</si>
  <si>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</si>
  <si>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</si>
  <si>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</si>
  <si>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</si>
  <si>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</si>
  <si>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</si>
  <si>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</si>
  <si>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</si>
  <si>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</si>
  <si>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</si>
  <si>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</si>
  <si>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</si>
  <si>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</si>
  <si>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</si>
  <si>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</si>
  <si>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</si>
  <si>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</si>
  <si>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</si>
  <si>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</si>
  <si>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</si>
  <si>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</si>
  <si>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</si>
  <si>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</si>
  <si>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</si>
  <si>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</si>
  <si>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</si>
  <si>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</si>
  <si>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</si>
  <si>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</si>
  <si>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</si>
  <si>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</si>
  <si>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</si>
  <si>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</si>
  <si>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</si>
  <si>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</si>
  <si>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</si>
  <si>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</si>
  <si>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</si>
  <si>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</si>
  <si>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</si>
  <si>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</si>
  <si>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</si>
  <si>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</si>
  <si>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</si>
  <si>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</si>
  <si>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</si>
  <si>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</si>
  <si>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</si>
  <si>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</si>
  <si>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</si>
  <si>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</si>
  <si>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</si>
  <si>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</si>
  <si>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</si>
  <si>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</si>
  <si>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</si>
  <si>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</si>
  <si>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</si>
  <si>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</si>
  <si>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</si>
  <si>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</si>
  <si>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</si>
  <si>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</si>
  <si>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</si>
  <si>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</si>
  <si>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</si>
  <si>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</si>
  <si>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</si>
  <si>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</si>
  <si>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</si>
  <si>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</si>
  <si>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</si>
  <si>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</si>
  <si>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</si>
  <si>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</si>
  <si>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</si>
  <si>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</si>
  <si>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</si>
  <si>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</si>
  <si>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</si>
  <si>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</si>
  <si>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</si>
  <si>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</si>
  <si>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</si>
  <si>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</si>
  <si>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</si>
  <si>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</si>
  <si>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</si>
  <si>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</si>
  <si>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</si>
  <si>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</si>
  <si>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</si>
  <si>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</si>
  <si>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</si>
  <si>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</si>
  <si>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</si>
  <si>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</si>
  <si>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</si>
  <si>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</si>
  <si>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</si>
  <si>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</si>
  <si>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</si>
  <si>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</si>
  <si>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</si>
  <si>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</si>
  <si>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</si>
  <si>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</si>
  <si>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</si>
  <si>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</si>
  <si>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</si>
  <si>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</si>
  <si>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</si>
  <si>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</si>
  <si>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</si>
  <si>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</si>
  <si>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</si>
  <si>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</si>
  <si>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</si>
  <si>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</si>
  <si>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</si>
  <si>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</si>
  <si>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</si>
  <si>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</si>
  <si>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</si>
  <si>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</si>
  <si>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</si>
  <si>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</si>
  <si>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</si>
  <si>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</si>
  <si>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</si>
  <si>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</si>
  <si>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</si>
  <si>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</si>
  <si>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</si>
  <si>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</si>
  <si>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</si>
  <si>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</si>
  <si>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</si>
  <si>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</si>
  <si>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</si>
  <si>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</si>
  <si>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</si>
  <si>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</si>
  <si>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</si>
  <si>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</si>
  <si>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</si>
  <si>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</si>
  <si>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</si>
  <si>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</si>
  <si>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</si>
  <si>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</si>
  <si>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</si>
  <si>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</si>
  <si>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</si>
  <si>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</si>
  <si>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</si>
  <si>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</si>
  <si>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</si>
  <si>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</si>
  <si>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</si>
  <si>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</si>
  <si>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</si>
  <si>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</si>
  <si>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</si>
  <si>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</si>
  <si>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</si>
  <si>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</si>
  <si>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</si>
  <si>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</si>
  <si>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</si>
  <si>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</si>
  <si>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</si>
  <si>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</si>
  <si>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</si>
  <si>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</si>
  <si>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</si>
  <si>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</si>
  <si>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</si>
  <si>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</si>
  <si>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</si>
  <si>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</si>
  <si>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</si>
  <si>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</si>
  <si>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</si>
  <si>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</si>
  <si>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</si>
  <si>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</si>
  <si>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</si>
  <si>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</si>
  <si>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</si>
  <si>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</si>
  <si>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</si>
  <si>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</si>
  <si>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</si>
  <si>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</si>
  <si>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</si>
  <si>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</si>
  <si>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</si>
  <si>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</si>
  <si>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</si>
  <si>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</si>
  <si>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</si>
  <si>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</si>
  <si>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</si>
  <si>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</si>
  <si>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</si>
  <si>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</si>
  <si>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</si>
  <si>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</si>
  <si>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</si>
  <si>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</si>
  <si>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</si>
  <si>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</si>
  <si>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</si>
  <si>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</si>
  <si>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</si>
  <si>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</si>
  <si>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</si>
  <si>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</si>
  <si>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</si>
  <si>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</si>
  <si>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</si>
  <si>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</si>
  <si>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</si>
  <si>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</si>
  <si>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</si>
  <si>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</si>
  <si>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</si>
  <si>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</si>
  <si>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</si>
  <si>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</si>
  <si>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</si>
  <si>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</si>
  <si>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</si>
  <si>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</si>
  <si>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</si>
  <si>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</si>
  <si>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</si>
  <si>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</si>
  <si>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</si>
  <si>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</si>
  <si>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</si>
  <si>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</si>
  <si>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</si>
  <si>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</si>
  <si>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</si>
  <si>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</si>
  <si>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</si>
  <si>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</si>
  <si>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</si>
  <si>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</si>
  <si>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</si>
  <si>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</si>
  <si>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</si>
  <si>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</si>
  <si>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</si>
  <si>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</si>
  <si>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</si>
  <si>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</si>
  <si>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</si>
  <si>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</si>
  <si>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</si>
  <si>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</si>
  <si>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</si>
  <si>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</si>
  <si>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</si>
  <si>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</si>
  <si>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</si>
  <si>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</si>
  <si>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</si>
  <si>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</si>
  <si>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</si>
  <si>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</si>
  <si>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</si>
  <si>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</si>
  <si>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</si>
  <si>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</si>
  <si>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</si>
  <si>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</si>
  <si>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</si>
  <si>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</si>
  <si>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</si>
  <si>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</si>
  <si>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</si>
  <si>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</si>
  <si>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</si>
  <si>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</si>
  <si>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</si>
  <si>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</si>
  <si>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</si>
  <si>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</si>
  <si>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</si>
  <si>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</si>
  <si>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</si>
  <si>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</si>
  <si>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</si>
  <si>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</si>
  <si>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</si>
  <si>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</si>
  <si>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</si>
  <si>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</si>
  <si>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</si>
  <si>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</si>
  <si>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</si>
  <si>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</si>
  <si>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</si>
  <si>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</si>
  <si>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</si>
  <si>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</si>
  <si>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</si>
  <si>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</si>
  <si>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</si>
  <si>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</si>
  <si>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</si>
  <si>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</si>
  <si>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</si>
  <si>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</si>
  <si>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</si>
  <si>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</si>
  <si>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</si>
  <si>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</si>
  <si>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</si>
  <si>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</si>
  <si>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</si>
  <si>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</si>
  <si>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</si>
  <si>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</si>
  <si>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</si>
  <si>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</si>
  <si>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</si>
  <si>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</si>
  <si>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</si>
  <si>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</si>
  <si>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</si>
  <si>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</si>
  <si>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</si>
  <si>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</si>
  <si>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</si>
  <si>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</si>
  <si>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</si>
  <si>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</si>
  <si>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</si>
  <si>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</si>
  <si>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</si>
  <si>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</si>
  <si>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</si>
  <si>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</si>
  <si>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</si>
  <si>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</si>
  <si>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</si>
  <si>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</si>
  <si>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</si>
  <si>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</si>
  <si>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</si>
  <si>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</si>
  <si>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</si>
  <si>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</si>
  <si>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</si>
  <si>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</si>
  <si>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</si>
  <si>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</si>
  <si>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</si>
  <si>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</si>
  <si>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</si>
  <si>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</si>
  <si>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</si>
  <si>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</si>
  <si>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</si>
  <si>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</si>
  <si>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</si>
  <si>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</si>
  <si>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</si>
  <si>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</si>
  <si>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</si>
  <si>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</si>
  <si>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</si>
  <si>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</si>
  <si>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</si>
  <si>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</si>
  <si>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</si>
  <si>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</si>
  <si>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</si>
  <si>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</si>
  <si>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</si>
  <si>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</si>
  <si>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</si>
  <si>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</si>
  <si>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</si>
  <si>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</si>
  <si>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</si>
  <si>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</si>
  <si>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</si>
  <si>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</si>
  <si>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</si>
  <si>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</si>
  <si>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</si>
  <si>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</si>
  <si>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</si>
  <si>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</si>
  <si>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</si>
  <si>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</si>
  <si>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</si>
  <si>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</si>
  <si>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</si>
  <si>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</si>
  <si>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</si>
  <si>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</si>
  <si>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</si>
  <si>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</si>
  <si>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</si>
  <si>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</si>
  <si>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</si>
  <si>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</si>
  <si>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</si>
  <si>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</si>
  <si>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</si>
  <si>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</si>
  <si>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</si>
  <si>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</si>
  <si>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</si>
  <si>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</si>
  <si>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</si>
  <si>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</si>
  <si>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</si>
  <si>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</si>
  <si>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</si>
  <si>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</si>
  <si>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</si>
  <si>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</si>
  <si>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</si>
  <si>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</si>
  <si>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</si>
  <si>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</si>
  <si>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</si>
  <si>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</si>
  <si>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</si>
  <si>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</si>
  <si>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</si>
  <si>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</si>
  <si>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</si>
  <si>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</si>
  <si>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</si>
  <si>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</si>
  <si>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</si>
  <si>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</si>
  <si>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</si>
  <si>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</si>
  <si>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</si>
  <si>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</si>
  <si>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</si>
  <si>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</si>
  <si>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</si>
  <si>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</si>
  <si>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</si>
  <si>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</si>
  <si>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</si>
  <si>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</si>
  <si>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</si>
  <si>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</si>
  <si>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</si>
  <si>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</si>
  <si>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</si>
  <si>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</si>
  <si>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</si>
  <si>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</si>
  <si>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</si>
  <si>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</si>
  <si>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</si>
  <si>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</si>
  <si>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</si>
  <si>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</si>
  <si>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</si>
  <si>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</si>
  <si>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</si>
  <si>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</si>
  <si>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</si>
  <si>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</si>
  <si>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</si>
  <si>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</si>
  <si>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</si>
  <si>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</si>
  <si>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</si>
  <si>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</si>
  <si>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</si>
  <si>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</si>
  <si>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</si>
  <si>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</si>
  <si>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</si>
  <si>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</si>
  <si>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</si>
  <si>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</si>
  <si>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</si>
  <si>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</si>
  <si>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</si>
  <si>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</si>
  <si>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</si>
  <si>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</si>
  <si>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</si>
  <si>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</si>
  <si>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</si>
  <si>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</si>
  <si>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</si>
  <si>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</si>
  <si>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</si>
  <si>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</si>
  <si>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</si>
  <si>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</si>
  <si>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</si>
  <si>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</si>
  <si>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</si>
  <si>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</si>
  <si>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</si>
  <si>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</si>
  <si>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</si>
  <si>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</si>
  <si>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</si>
  <si>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</si>
  <si>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</si>
  <si>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</si>
  <si>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</si>
  <si>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</si>
  <si>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</si>
  <si>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</si>
  <si>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</si>
  <si>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</si>
  <si>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</si>
  <si>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</si>
  <si>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</si>
  <si>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</si>
  <si>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</si>
  <si>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</si>
  <si>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</si>
  <si>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</si>
  <si>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</si>
  <si>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</si>
  <si>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</si>
  <si>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</si>
  <si>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</si>
  <si>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</si>
  <si>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</si>
  <si>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</si>
  <si>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</si>
  <si>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</si>
  <si>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</si>
  <si>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</si>
  <si>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</si>
  <si>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</si>
  <si>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</si>
  <si>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</si>
  <si>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</si>
  <si>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</si>
  <si>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</si>
  <si>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</si>
  <si>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</si>
  <si>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</si>
  <si>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</si>
  <si>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</si>
  <si>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</si>
  <si>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</si>
  <si>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</si>
  <si>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</si>
  <si>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</si>
  <si>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</si>
  <si>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</si>
  <si>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</si>
  <si>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</si>
  <si>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</si>
  <si>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</si>
  <si>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</si>
  <si>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</si>
  <si>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</si>
  <si>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</si>
  <si>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</si>
  <si>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</si>
  <si>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</si>
  <si>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</si>
  <si>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</si>
  <si>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</si>
  <si>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</si>
  <si>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</si>
  <si>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</si>
  <si>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</si>
  <si>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</si>
  <si>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</si>
  <si>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</si>
  <si>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</si>
  <si>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</si>
  <si>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</si>
  <si>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</si>
  <si>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</si>
  <si>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</si>
  <si>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</si>
  <si>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</si>
  <si>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</si>
  <si>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</si>
  <si>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</si>
  <si>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</si>
  <si>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</si>
  <si>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</si>
  <si>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</si>
  <si>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</si>
  <si>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</si>
  <si>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</si>
  <si>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</si>
  <si>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</si>
  <si>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</si>
  <si>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</si>
  <si>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</si>
  <si>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</si>
  <si>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</si>
  <si>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</si>
  <si>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</si>
  <si>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</si>
  <si>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</si>
  <si>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</si>
  <si>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</si>
  <si>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</si>
  <si>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</si>
  <si>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</si>
  <si>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</si>
  <si>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</si>
  <si>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</si>
  <si>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</si>
  <si>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</si>
  <si>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</si>
  <si>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</si>
  <si>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</si>
  <si>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</si>
  <si>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</si>
  <si>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</si>
  <si>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</si>
  <si>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</si>
  <si>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</si>
  <si>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</si>
  <si>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</si>
  <si>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</si>
  <si>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</si>
  <si>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</si>
  <si>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</si>
  <si>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</si>
  <si>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</si>
  <si>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</si>
  <si>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</si>
  <si>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</si>
  <si>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</si>
  <si>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</si>
  <si>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</si>
  <si>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</si>
  <si>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</si>
  <si>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</si>
  <si>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</si>
  <si>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</si>
  <si>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</si>
  <si>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</si>
  <si>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</si>
  <si>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</si>
  <si>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</si>
  <si>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</si>
  <si>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</si>
  <si>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</si>
  <si>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</si>
  <si>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</si>
  <si>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</si>
  <si>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</si>
  <si>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</si>
  <si>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</si>
  <si>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</si>
  <si>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</si>
  <si>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</si>
  <si>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</si>
  <si>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</si>
  <si>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</si>
  <si>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</si>
  <si>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</si>
  <si>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</si>
  <si>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</si>
  <si>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</si>
  <si>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</si>
  <si>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</si>
  <si>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</si>
  <si>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</si>
  <si>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</si>
  <si>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</si>
  <si>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</si>
  <si>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</si>
  <si>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</si>
  <si>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</si>
  <si>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</si>
  <si>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</si>
  <si>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</si>
  <si>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</si>
  <si>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</si>
  <si>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</si>
  <si>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</si>
  <si>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</si>
  <si>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</si>
  <si>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</si>
  <si>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</si>
  <si>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</si>
  <si>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</si>
  <si>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</si>
  <si>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</si>
  <si>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</si>
  <si>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</si>
  <si>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</si>
  <si>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</si>
  <si>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</si>
  <si>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</si>
  <si>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</si>
  <si>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</si>
  <si>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</si>
  <si>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</si>
  <si>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</si>
  <si>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</si>
  <si>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</si>
  <si>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</si>
  <si>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</si>
  <si>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</si>
  <si>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</si>
  <si>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</si>
  <si>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</si>
  <si>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</si>
  <si>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</si>
  <si>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</si>
  <si>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</si>
  <si>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</si>
  <si>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</si>
  <si>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</si>
  <si>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</si>
  <si>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</si>
  <si>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</si>
  <si>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</si>
  <si>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</si>
  <si>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</si>
  <si>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</si>
  <si>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</si>
  <si>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</si>
  <si>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</si>
  <si>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</si>
  <si>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</si>
  <si>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</si>
  <si>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</si>
  <si>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</si>
  <si>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</si>
  <si>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</si>
  <si>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</si>
  <si>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</si>
  <si>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</si>
  <si>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</si>
  <si>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</si>
  <si>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</si>
  <si>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</si>
  <si>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</si>
  <si>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</si>
  <si>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</si>
  <si>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</si>
  <si>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</si>
  <si>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</si>
  <si>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</si>
  <si>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</si>
  <si>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</si>
  <si>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</si>
  <si>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</si>
  <si>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</si>
  <si>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</si>
  <si>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</si>
  <si>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</si>
  <si>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</si>
  <si>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</si>
  <si>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</si>
  <si>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</si>
  <si>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</si>
  <si>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</si>
  <si>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</si>
  <si>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</si>
  <si>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</si>
  <si>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</si>
  <si>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</si>
  <si>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</si>
  <si>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</si>
  <si>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</si>
  <si>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</si>
  <si>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</si>
  <si>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</si>
  <si>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</si>
  <si>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</si>
  <si>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</si>
  <si>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</si>
  <si>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</si>
  <si>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</si>
  <si>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</si>
  <si>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</si>
  <si>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</si>
  <si>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</si>
  <si>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</si>
  <si>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</si>
  <si>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</si>
  <si>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</si>
  <si>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</si>
  <si>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</si>
  <si>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</si>
  <si>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</si>
  <si>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</si>
  <si>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</si>
  <si>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</si>
  <si>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</si>
  <si>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</si>
  <si>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</si>
  <si>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</si>
  <si>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</si>
  <si>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</si>
  <si>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</si>
  <si>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</si>
  <si>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</si>
  <si>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</si>
  <si>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</si>
  <si>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</si>
  <si>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</si>
  <si>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</si>
  <si>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</si>
  <si>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</si>
  <si>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</si>
  <si>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</si>
  <si>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</si>
  <si>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</si>
  <si>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</si>
  <si>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</si>
  <si>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</si>
  <si>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</si>
  <si>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</si>
  <si>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</si>
  <si>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</si>
  <si>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</si>
  <si>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</si>
  <si>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</si>
  <si>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</si>
  <si>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</si>
  <si>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</si>
  <si>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</si>
  <si>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</si>
  <si>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</si>
  <si>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</si>
  <si>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</si>
  <si>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</si>
  <si>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</si>
  <si>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</si>
  <si>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</si>
  <si>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</si>
  <si>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</si>
  <si>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</si>
  <si>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</si>
  <si>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</si>
  <si>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</si>
  <si>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</si>
  <si>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</si>
  <si>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</si>
  <si>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</si>
  <si>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</si>
  <si>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</si>
  <si>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</si>
  <si>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</si>
  <si>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</si>
  <si>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</si>
  <si>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</si>
  <si>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</si>
  <si>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</si>
  <si>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</si>
  <si>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</si>
  <si>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</si>
  <si>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</si>
  <si>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</si>
  <si>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</si>
  <si>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</si>
  <si>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</si>
  <si>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</si>
  <si>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</si>
  <si>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</si>
  <si>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</si>
  <si>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</si>
  <si>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</si>
  <si>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</si>
  <si>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</si>
  <si>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</si>
  <si>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</si>
  <si>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</si>
  <si>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</si>
  <si>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</si>
  <si>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</si>
  <si>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</si>
  <si>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</si>
  <si>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</si>
  <si>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</si>
  <si>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</si>
  <si>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</si>
  <si>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</si>
  <si>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</si>
  <si>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</si>
  <si>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</si>
  <si>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</si>
  <si>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</si>
  <si>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</si>
  <si>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</si>
  <si>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</si>
  <si>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</si>
  <si>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</si>
  <si>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</si>
  <si>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</si>
  <si>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</si>
  <si>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</si>
  <si>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</si>
  <si>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</si>
  <si>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</si>
  <si>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</si>
  <si>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</si>
  <si>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</si>
  <si>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</si>
  <si>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</si>
  <si>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</si>
  <si>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</si>
  <si>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</si>
  <si>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</si>
  <si>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</si>
  <si>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</si>
  <si>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</si>
  <si>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</si>
  <si>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</si>
  <si>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</si>
  <si>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</si>
  <si>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</si>
  <si>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</si>
  <si>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</si>
  <si>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</si>
  <si>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</si>
  <si>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</si>
  <si>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</si>
  <si>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</si>
  <si>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</si>
  <si>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</si>
  <si>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</si>
  <si>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</si>
  <si>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</si>
  <si>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</si>
  <si>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</si>
  <si>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</si>
  <si>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</si>
  <si>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</si>
  <si>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</si>
  <si>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</si>
  <si>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</si>
  <si>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</si>
  <si>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</si>
  <si>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</si>
  <si>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</si>
  <si>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</si>
  <si>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</si>
  <si>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</si>
  <si>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</si>
  <si>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</si>
  <si>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</si>
  <si>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</si>
  <si>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</si>
  <si>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</si>
  <si>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</si>
  <si>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</si>
  <si>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</si>
  <si>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</si>
  <si>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</si>
  <si>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</si>
  <si>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</si>
  <si>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</si>
  <si>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</si>
  <si>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</si>
  <si>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</si>
  <si>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</si>
  <si>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</si>
  <si>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</si>
  <si>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</si>
  <si>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</si>
  <si>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</si>
  <si>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</si>
  <si>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</si>
  <si>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</si>
  <si>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</si>
  <si>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</si>
  <si>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</si>
  <si>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</si>
  <si>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</si>
  <si>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</si>
  <si>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</si>
  <si>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</si>
  <si>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</si>
  <si>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</si>
  <si>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</si>
  <si>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</si>
  <si>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</si>
  <si>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</si>
  <si>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</si>
  <si>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</si>
  <si>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</si>
  <si>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</si>
  <si>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</si>
  <si>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</si>
  <si>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</si>
  <si>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</si>
  <si>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</si>
  <si>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</si>
  <si>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</si>
  <si>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</si>
  <si>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</si>
  <si>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</si>
  <si>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</si>
  <si>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</si>
  <si>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</si>
  <si>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</si>
  <si>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</si>
  <si>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</si>
  <si>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</si>
  <si>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</si>
  <si>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</si>
  <si>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</si>
  <si>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</si>
  <si>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</si>
  <si>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</si>
  <si>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</si>
  <si>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</si>
  <si>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</si>
  <si>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</si>
  <si>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</si>
  <si>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</si>
  <si>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</si>
  <si>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</si>
  <si>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</si>
  <si>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</si>
  <si>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</si>
  <si>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</si>
  <si>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</si>
  <si>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</si>
  <si>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</si>
  <si>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</si>
  <si>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</si>
  <si>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</si>
  <si>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</si>
  <si>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</si>
  <si>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</si>
  <si>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</si>
  <si>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</si>
  <si>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</si>
  <si>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</si>
  <si>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</si>
  <si>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</si>
  <si>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</si>
  <si>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</si>
  <si>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</si>
  <si>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</si>
  <si>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</si>
  <si>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</si>
  <si>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</si>
  <si>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</si>
  <si>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</si>
  <si>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</si>
  <si>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</si>
  <si>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</si>
  <si>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</si>
  <si>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</si>
  <si>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</si>
  <si>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</si>
  <si>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</si>
  <si>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</si>
  <si>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</si>
  <si>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</si>
  <si>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</si>
  <si>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</si>
  <si>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</si>
  <si>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</si>
  <si>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</si>
  <si>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</si>
  <si>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</si>
  <si>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</si>
  <si>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</si>
  <si>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</si>
  <si>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</si>
  <si>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</si>
  <si>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</si>
  <si>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</si>
  <si>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</si>
  <si>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</si>
  <si>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</si>
  <si>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</si>
  <si>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</si>
  <si>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</si>
  <si>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</si>
  <si>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</si>
  <si>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</si>
  <si>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</si>
  <si>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</si>
  <si>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</si>
  <si>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</si>
  <si>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</si>
  <si>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</si>
  <si>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</si>
  <si>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</si>
  <si>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</si>
  <si>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</si>
  <si>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</si>
  <si>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</si>
  <si>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</si>
  <si>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</si>
  <si>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</si>
  <si>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</si>
  <si>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</si>
  <si>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</si>
  <si>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</si>
  <si>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</si>
  <si>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</si>
  <si>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</si>
  <si>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</si>
  <si>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</si>
  <si>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</si>
  <si>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</si>
  <si>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</si>
  <si>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</si>
  <si>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</si>
  <si>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</si>
  <si>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</si>
  <si>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</si>
  <si>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</si>
  <si>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</si>
  <si>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</si>
  <si>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</si>
  <si>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</si>
  <si>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</si>
  <si>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</si>
  <si>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</si>
  <si>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</si>
  <si>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</si>
  <si>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</si>
  <si>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</si>
  <si>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</si>
  <si>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</si>
  <si>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</si>
  <si>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</si>
  <si>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</si>
  <si>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</si>
  <si>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</si>
  <si>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</si>
  <si>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</si>
  <si>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</si>
  <si>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</si>
  <si>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</si>
  <si>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</si>
  <si>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</si>
  <si>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</si>
  <si>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</si>
  <si>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</si>
  <si>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</si>
  <si>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</si>
  <si>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</si>
  <si>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</si>
  <si>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</si>
  <si>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</si>
  <si>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</si>
  <si>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</si>
  <si>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</si>
  <si>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</si>
  <si>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</si>
  <si>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</si>
  <si>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</si>
  <si>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</si>
  <si>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</si>
  <si>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</si>
  <si>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</si>
  <si>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</si>
  <si>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</si>
  <si>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</si>
  <si>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</si>
  <si>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</si>
  <si>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</si>
  <si>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</si>
  <si>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</si>
  <si>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</si>
  <si>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</si>
  <si>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</si>
  <si>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</si>
  <si>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</si>
  <si>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</si>
  <si>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</si>
  <si>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</si>
  <si>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</si>
  <si>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</si>
  <si>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</si>
  <si>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</si>
  <si>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</si>
  <si>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</si>
  <si>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</si>
  <si>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</si>
  <si>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</si>
  <si>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</si>
  <si>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</si>
  <si>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</si>
  <si>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</si>
  <si>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</si>
  <si>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</si>
  <si>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</si>
  <si>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</si>
  <si>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</si>
  <si>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</si>
  <si>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</si>
  <si>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</si>
  <si>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</si>
  <si>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</si>
  <si>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</si>
  <si>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</si>
  <si>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</si>
  <si>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</si>
  <si>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</si>
  <si>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</si>
  <si>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</si>
  <si>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</si>
  <si>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</si>
  <si>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</si>
  <si>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</si>
  <si>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</si>
  <si>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</si>
  <si>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</si>
  <si>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</si>
  <si>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</si>
  <si>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</si>
  <si>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</si>
  <si>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</si>
  <si>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</si>
  <si>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</si>
  <si>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</si>
  <si>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</si>
  <si>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</si>
  <si>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</si>
  <si>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</si>
  <si>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</si>
  <si>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</si>
  <si>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</si>
  <si>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</si>
  <si>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</si>
  <si>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</si>
  <si>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</si>
  <si>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</si>
  <si>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</si>
  <si>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</si>
  <si>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</si>
  <si>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</si>
  <si>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</si>
  <si>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</si>
  <si>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</si>
  <si>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</si>
  <si>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</si>
  <si>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</si>
  <si>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</si>
  <si>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</si>
  <si>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</si>
  <si>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</si>
  <si>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</si>
  <si>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</si>
  <si>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</si>
  <si>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</si>
  <si>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</si>
  <si>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</si>
  <si>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</si>
  <si>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</si>
  <si>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</si>
  <si>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</si>
  <si>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</si>
  <si>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</si>
  <si>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</si>
  <si>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</si>
  <si>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</si>
  <si>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</si>
  <si>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</si>
  <si>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</si>
  <si>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</si>
  <si>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</si>
  <si>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</si>
  <si>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</si>
  <si>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</si>
  <si>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</si>
  <si>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</si>
  <si>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</si>
  <si>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</si>
  <si>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</si>
  <si>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</si>
  <si>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</si>
  <si>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</si>
  <si>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</si>
  <si>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</si>
  <si>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</si>
  <si>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</si>
  <si>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</si>
  <si>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</si>
  <si>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</si>
  <si>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</si>
  <si>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</si>
  <si>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</si>
  <si>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</si>
  <si>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</si>
  <si>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</si>
  <si>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</si>
  <si>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</si>
  <si>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</si>
  <si>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</si>
  <si>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</si>
  <si>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</si>
  <si>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</si>
  <si>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</si>
  <si>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</si>
  <si>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</si>
  <si>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</si>
  <si>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</si>
  <si>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</si>
  <si>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</si>
  <si>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</si>
  <si>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</si>
  <si>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</si>
  <si>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</si>
  <si>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</si>
  <si>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</si>
  <si>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</si>
  <si>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</si>
  <si>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</si>
  <si>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</si>
  <si>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</si>
  <si>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</si>
  <si>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</si>
  <si>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</si>
  <si>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</si>
  <si>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</si>
  <si>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</si>
  <si>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</si>
  <si>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</si>
  <si>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</si>
  <si>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</si>
  <si>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</si>
  <si>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</si>
  <si>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</si>
  <si>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</si>
  <si>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</si>
  <si>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</si>
  <si>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</si>
  <si>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</si>
  <si>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</si>
  <si>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</si>
  <si>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</si>
  <si>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</si>
  <si>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</si>
  <si>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</si>
  <si>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</si>
  <si>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</si>
  <si>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</si>
  <si>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</si>
  <si>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</si>
  <si>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</si>
  <si>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</si>
  <si>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</si>
  <si>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</si>
  <si>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</si>
  <si>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</si>
  <si>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</si>
  <si>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</si>
  <si>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</si>
  <si>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</si>
  <si>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</si>
  <si>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</si>
  <si>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</si>
  <si>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</si>
  <si>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</si>
  <si>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</si>
  <si>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</si>
  <si>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</si>
  <si>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</si>
  <si>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</si>
  <si>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</si>
  <si>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</si>
  <si>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</si>
  <si>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</si>
  <si>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</si>
  <si>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</si>
  <si>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</si>
  <si>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</si>
  <si>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</si>
  <si>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</si>
  <si>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</si>
  <si>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</si>
  <si>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</si>
  <si>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</si>
  <si>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</si>
  <si>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</si>
  <si>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</si>
  <si>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</si>
  <si>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</si>
  <si>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</si>
  <si>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</si>
  <si>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</si>
  <si>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</si>
  <si>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</si>
  <si>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</si>
  <si>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</si>
  <si>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</si>
  <si>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</si>
  <si>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</si>
  <si>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</si>
  <si>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</si>
  <si>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</si>
  <si>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</si>
  <si>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</si>
  <si>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</si>
  <si>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</si>
  <si>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</si>
  <si>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</si>
  <si>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</si>
  <si>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</si>
  <si>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</si>
  <si>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</si>
  <si>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</si>
  <si>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</si>
  <si>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</si>
  <si>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</si>
  <si>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</si>
  <si>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</si>
  <si>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</si>
  <si>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</si>
  <si>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</si>
  <si>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</si>
  <si>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</si>
  <si>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</si>
  <si>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</si>
  <si>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</si>
  <si>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</si>
  <si>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</si>
  <si>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</si>
  <si>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</si>
  <si>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</si>
  <si>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</si>
  <si>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</si>
  <si>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</si>
  <si>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</si>
  <si>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</si>
  <si>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</si>
  <si>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</si>
  <si>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</si>
  <si>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</si>
  <si>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</si>
  <si>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</si>
  <si>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</si>
  <si>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</si>
  <si>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</si>
  <si>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</si>
  <si>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</si>
  <si>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</si>
  <si>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</si>
  <si>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</si>
  <si>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</si>
  <si>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</si>
  <si>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</si>
  <si>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</si>
  <si>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</si>
  <si>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</si>
  <si>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</si>
  <si>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</si>
  <si>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</si>
  <si>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</si>
  <si>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</si>
  <si>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</si>
  <si>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</si>
  <si>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</si>
  <si>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</si>
  <si>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</si>
  <si>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</si>
  <si>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</si>
  <si>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</si>
  <si>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</si>
  <si>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</si>
  <si>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</si>
  <si>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</si>
  <si>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</si>
  <si>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</si>
  <si>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</si>
  <si>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</si>
  <si>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</si>
  <si>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</si>
  <si>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</si>
  <si>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</si>
  <si>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</si>
  <si>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</si>
  <si>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</si>
  <si>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</si>
  <si>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</si>
  <si>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</si>
  <si>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</si>
  <si>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</si>
  <si>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</si>
  <si>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</si>
  <si>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</si>
  <si>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</si>
  <si>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</si>
  <si>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</si>
  <si>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</si>
  <si>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</si>
  <si>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</si>
  <si>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</si>
  <si>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</si>
  <si>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</si>
  <si>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</si>
  <si>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</si>
  <si>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</si>
  <si>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</si>
  <si>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</si>
  <si>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</si>
  <si>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</si>
  <si>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</si>
  <si>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</si>
  <si>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</si>
  <si>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</si>
  <si>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</si>
  <si>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</si>
  <si>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</si>
  <si>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</si>
  <si>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</si>
  <si>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</si>
  <si>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</si>
  <si>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</si>
  <si>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</si>
  <si>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</si>
  <si>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</si>
  <si>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</si>
  <si>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</si>
  <si>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</si>
  <si>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</si>
  <si>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</si>
  <si>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</si>
  <si>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</si>
  <si>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</si>
  <si>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</si>
  <si>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</si>
  <si>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</si>
  <si>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</si>
  <si>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</si>
  <si>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</si>
  <si>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</si>
  <si>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</si>
  <si>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</si>
  <si>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</si>
  <si>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</si>
  <si>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</si>
  <si>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</si>
  <si>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</si>
  <si>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</si>
  <si>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</si>
  <si>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</si>
  <si>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</si>
  <si>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</si>
  <si>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</si>
  <si>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</si>
  <si>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</si>
  <si>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</si>
  <si>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</si>
  <si>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</si>
  <si>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</si>
  <si>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</si>
  <si>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</si>
  <si>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</si>
  <si>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</si>
  <si>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</si>
  <si>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</si>
  <si>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</si>
  <si>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</si>
  <si>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</si>
  <si>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</si>
  <si>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</si>
  <si>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</si>
  <si>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</si>
  <si>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</si>
  <si>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</si>
  <si>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</si>
  <si>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</si>
  <si>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</si>
  <si>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</si>
  <si>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</si>
  <si>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</si>
  <si>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</si>
  <si>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</si>
  <si>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</si>
  <si>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</si>
  <si>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</si>
  <si>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</si>
  <si>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</si>
  <si>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</si>
  <si>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</si>
  <si>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</si>
  <si>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</si>
  <si>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</si>
  <si>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</si>
  <si>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</si>
  <si>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</si>
  <si>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</si>
  <si>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</si>
  <si>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</si>
  <si>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</si>
  <si>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</si>
  <si>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</si>
  <si>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</si>
  <si>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</si>
  <si>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</si>
  <si>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</si>
  <si>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</si>
  <si>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</si>
  <si>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</si>
  <si>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</si>
  <si>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</si>
  <si>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</si>
  <si>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</si>
  <si>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</si>
  <si>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</si>
  <si>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</si>
  <si>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</si>
  <si>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</si>
  <si>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</si>
  <si>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</si>
  <si>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</si>
  <si>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</si>
  <si>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</si>
  <si>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</si>
  <si>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</si>
  <si>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</si>
  <si>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</si>
  <si>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</si>
  <si>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</si>
  <si>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</si>
  <si>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</si>
  <si>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</si>
  <si>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</si>
  <si>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</si>
  <si>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</si>
  <si>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</si>
  <si>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</si>
  <si>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</si>
  <si>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</si>
  <si>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</si>
  <si>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</si>
  <si>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</si>
  <si>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</si>
  <si>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</si>
  <si>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</si>
  <si>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</si>
  <si>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</si>
  <si>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</si>
  <si>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</si>
  <si>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</si>
  <si>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</si>
  <si>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</si>
  <si>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</si>
  <si>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</si>
  <si>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</si>
  <si>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</si>
  <si>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</si>
  <si>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</si>
  <si>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</si>
  <si>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</si>
  <si>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</si>
  <si>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</si>
  <si>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</si>
  <si>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</si>
  <si>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</si>
  <si>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</si>
  <si>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</si>
  <si>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</si>
  <si>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</si>
  <si>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</si>
  <si>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</si>
  <si>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</si>
  <si>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</si>
  <si>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</si>
  <si>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</si>
  <si>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</si>
  <si>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</si>
  <si>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</si>
  <si>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</si>
  <si>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</si>
  <si>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</si>
  <si>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</si>
  <si>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</si>
  <si>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</si>
  <si>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</si>
  <si>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</si>
  <si>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</si>
  <si>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</si>
  <si>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</si>
  <si>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</si>
  <si>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</si>
  <si>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</si>
  <si>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</si>
  <si>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</si>
  <si>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</si>
  <si>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</si>
  <si>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</si>
  <si>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</si>
  <si>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</si>
  <si>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</si>
  <si>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</si>
  <si>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</si>
  <si>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</si>
  <si>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</si>
  <si>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</si>
  <si>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</si>
  <si>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</si>
  <si>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</si>
  <si>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</si>
  <si>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</si>
  <si>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</si>
  <si>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</si>
  <si>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</si>
  <si>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</si>
  <si>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</si>
  <si>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</si>
  <si>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</si>
  <si>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</si>
  <si>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</si>
  <si>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</si>
  <si>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</si>
  <si>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</si>
  <si>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</si>
  <si>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</si>
  <si>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</si>
  <si>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</si>
  <si>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</si>
  <si>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</si>
  <si>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</si>
  <si>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</si>
  <si>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</si>
  <si>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</si>
  <si>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</si>
  <si>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</si>
  <si>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</si>
  <si>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</si>
  <si>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</si>
  <si>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</si>
  <si>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</si>
  <si>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</si>
  <si>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</si>
  <si>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</si>
  <si>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</si>
  <si>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</si>
  <si>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</si>
  <si>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</si>
  <si>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</si>
  <si>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</si>
  <si>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</si>
  <si>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</si>
  <si>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</si>
  <si>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</si>
  <si>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</si>
  <si>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</si>
  <si>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</si>
  <si>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</si>
  <si>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</si>
  <si>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</si>
  <si>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</si>
  <si>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</si>
  <si>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</si>
  <si>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</si>
  <si>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</si>
  <si>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</si>
  <si>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</si>
  <si>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</si>
  <si>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</si>
  <si>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</si>
  <si>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</si>
  <si>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</si>
  <si>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</si>
  <si>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</si>
  <si>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</si>
  <si>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</si>
  <si>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</si>
  <si>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</si>
  <si>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</si>
  <si>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</si>
  <si>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</si>
  <si>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</si>
  <si>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</si>
  <si>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</si>
  <si>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</si>
  <si>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</si>
  <si>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</si>
  <si>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</si>
  <si>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</si>
  <si>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</si>
  <si>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</si>
  <si>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</si>
  <si>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</si>
  <si>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</si>
  <si>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</si>
  <si>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</si>
  <si>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</si>
  <si>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</si>
  <si>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</si>
  <si>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</si>
  <si>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</si>
  <si>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</si>
  <si>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</si>
  <si>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</si>
  <si>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</si>
  <si>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</si>
  <si>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</si>
  <si>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</si>
  <si>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</si>
  <si>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</si>
  <si>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</si>
  <si>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</si>
  <si>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</si>
  <si>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</si>
  <si>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</si>
  <si>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</si>
  <si>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</si>
  <si>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</si>
  <si>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</si>
  <si>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</si>
  <si>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</si>
  <si>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</si>
  <si>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</si>
  <si>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</si>
  <si>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</si>
  <si>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</si>
  <si>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</si>
  <si>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</si>
  <si>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</si>
  <si>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</si>
  <si>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</si>
  <si>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</si>
  <si>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</si>
  <si>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</si>
  <si>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</si>
  <si>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</si>
  <si>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</si>
  <si>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</si>
  <si>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</si>
  <si>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</si>
  <si>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</si>
  <si>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</si>
  <si>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</si>
  <si>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</si>
  <si>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</si>
  <si>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</si>
  <si>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</si>
  <si>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</si>
  <si>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</si>
  <si>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</si>
  <si>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</si>
  <si>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</si>
  <si>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</si>
  <si>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</si>
  <si>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</si>
  <si>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</si>
  <si>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</si>
  <si>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</si>
  <si>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</si>
  <si>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</si>
  <si>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</si>
  <si>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</si>
  <si>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</si>
  <si>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</si>
  <si>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</si>
  <si>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</si>
  <si>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</si>
  <si>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</si>
  <si>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</si>
  <si>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</si>
  <si>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</si>
  <si>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</si>
  <si>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</si>
  <si>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</si>
  <si>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</si>
  <si>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</si>
  <si>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</si>
  <si>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</si>
  <si>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</si>
  <si>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</si>
  <si>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</si>
  <si>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</si>
  <si>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</si>
  <si>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</si>
  <si>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</si>
  <si>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</si>
  <si>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</si>
  <si>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</si>
  <si>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</si>
  <si>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</si>
  <si>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</si>
  <si>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</si>
  <si>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</si>
  <si>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</si>
  <si>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</si>
  <si>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</si>
  <si>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</si>
  <si>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</si>
  <si>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</si>
  <si>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</si>
  <si>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</si>
  <si>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</si>
  <si>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</si>
  <si>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</si>
  <si>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</si>
  <si>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</si>
  <si>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</si>
  <si>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</si>
  <si>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</si>
  <si>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</si>
  <si>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</si>
  <si>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</si>
  <si>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</si>
  <si>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</si>
  <si>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</si>
  <si>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</si>
  <si>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</si>
  <si>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</si>
  <si>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</si>
  <si>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</si>
  <si>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</si>
  <si>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</si>
  <si>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</si>
  <si>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</si>
  <si>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</si>
  <si>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</si>
  <si>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</si>
  <si>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</si>
  <si>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</si>
  <si>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</si>
  <si>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</si>
  <si>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</si>
  <si>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</si>
  <si>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</si>
  <si>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</si>
  <si>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</si>
  <si>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</si>
  <si>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</si>
  <si>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</si>
  <si>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</si>
  <si>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</si>
  <si>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</si>
  <si>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</si>
  <si>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</si>
  <si>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</si>
  <si>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</si>
  <si>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</si>
  <si>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</si>
  <si>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</si>
  <si>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</si>
  <si>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</si>
  <si>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</si>
  <si>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</si>
  <si>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</si>
  <si>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</si>
  <si>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</si>
  <si>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</si>
  <si>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</si>
  <si>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</si>
  <si>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</si>
  <si>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</si>
  <si>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</si>
  <si>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</si>
  <si>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</si>
  <si>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</si>
  <si>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</si>
  <si>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</si>
  <si>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</si>
  <si>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</si>
  <si>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</si>
  <si>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</si>
  <si>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</si>
  <si>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</si>
  <si>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</si>
  <si>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</si>
  <si>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</si>
  <si>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</si>
  <si>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</si>
  <si>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</si>
  <si>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</si>
  <si>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</si>
  <si>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</si>
  <si>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</si>
  <si>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</si>
  <si>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</si>
  <si>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</si>
  <si>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</si>
  <si>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</si>
  <si>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</si>
  <si>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</si>
  <si>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</si>
  <si>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</si>
  <si>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</si>
  <si>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</si>
  <si>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</si>
  <si>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</si>
  <si>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</si>
  <si>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</si>
  <si>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</si>
  <si>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</si>
  <si>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</si>
  <si>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</si>
  <si>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</si>
  <si>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</si>
  <si>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</si>
  <si>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</si>
  <si>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</si>
  <si>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</si>
  <si>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</si>
  <si>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</si>
  <si>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</si>
  <si>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</si>
  <si>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</si>
  <si>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</si>
  <si>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</si>
  <si>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</si>
  <si>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</si>
  <si>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</si>
  <si>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</si>
  <si>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</si>
  <si>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</si>
  <si>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</si>
  <si>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</si>
  <si>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</si>
  <si>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</si>
  <si>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</si>
  <si>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</si>
  <si>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</si>
  <si>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</si>
  <si>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</si>
  <si>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</si>
  <si>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</si>
  <si>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</si>
  <si>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</si>
  <si>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</si>
  <si>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</si>
  <si>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</si>
  <si>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</si>
  <si>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</si>
  <si>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</si>
  <si>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</si>
  <si>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</si>
  <si>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</si>
  <si>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</si>
  <si>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</si>
  <si>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</si>
  <si>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</si>
  <si>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</si>
  <si>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</si>
  <si>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</si>
  <si>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</si>
  <si>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</si>
  <si>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</si>
  <si>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</si>
  <si>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</si>
  <si>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</si>
  <si>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</si>
  <si>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</si>
  <si>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</si>
  <si>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</si>
  <si>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</si>
  <si>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</si>
  <si>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</si>
  <si>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</si>
  <si>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</si>
  <si>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</si>
  <si>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</si>
  <si>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</si>
  <si>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</si>
  <si>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</si>
  <si>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</si>
  <si>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</si>
  <si>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</si>
  <si>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</si>
  <si>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</si>
  <si>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</si>
  <si>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</si>
  <si>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</si>
  <si>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</si>
  <si>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</si>
  <si>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</si>
  <si>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</si>
  <si>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</si>
  <si>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</si>
  <si>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</si>
  <si>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</si>
  <si>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</si>
  <si>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</si>
  <si>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</si>
  <si>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</si>
  <si>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</si>
  <si>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</si>
  <si>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</si>
  <si>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</si>
  <si>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</si>
  <si>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</si>
  <si>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</si>
  <si>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</si>
  <si>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</si>
  <si>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</si>
  <si>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</si>
  <si>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</si>
  <si>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</si>
  <si>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</si>
  <si>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</si>
  <si>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</si>
  <si>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</si>
  <si>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</si>
  <si>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</si>
  <si>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</si>
  <si>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</si>
  <si>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</si>
  <si>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</si>
  <si>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</si>
  <si>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</si>
  <si>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</si>
  <si>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</si>
  <si>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</si>
  <si>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</si>
  <si>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</si>
  <si>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</si>
  <si>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</si>
  <si>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</si>
  <si>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</si>
  <si>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</si>
  <si>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</si>
  <si>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</si>
  <si>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</si>
  <si>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</si>
  <si>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</si>
  <si>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</si>
  <si>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</si>
  <si>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</si>
  <si>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</si>
  <si>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</si>
  <si>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</si>
  <si>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</si>
  <si>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</si>
  <si>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</si>
  <si>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</si>
  <si>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</si>
  <si>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</si>
  <si>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</si>
  <si>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</si>
  <si>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</si>
  <si>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</si>
  <si>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</si>
  <si>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</si>
  <si>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</si>
  <si>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</si>
  <si>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</si>
  <si>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</si>
  <si>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</si>
  <si>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</si>
  <si>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</si>
  <si>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</si>
  <si>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</si>
  <si>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</si>
  <si>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</si>
  <si>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</si>
  <si>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</si>
  <si>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</si>
  <si>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</si>
  <si>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</si>
  <si>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</si>
  <si>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</si>
  <si>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</si>
  <si>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</si>
  <si>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</si>
  <si>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</si>
  <si>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</si>
  <si>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</si>
  <si>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</si>
  <si>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</si>
  <si>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</si>
  <si>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</si>
  <si>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</si>
  <si>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</si>
  <si>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</si>
  <si>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</si>
  <si>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</si>
  <si>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</si>
  <si>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</si>
  <si>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</si>
  <si>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</si>
  <si>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</si>
  <si>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</si>
  <si>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</si>
  <si>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</si>
  <si>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</si>
  <si>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</si>
  <si>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</si>
  <si>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</si>
  <si>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</si>
  <si>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</si>
  <si>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</si>
  <si>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</si>
  <si>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</si>
  <si>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</si>
  <si>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</si>
  <si>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</si>
  <si>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</si>
  <si>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</si>
  <si>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</si>
  <si>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</si>
  <si>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</si>
  <si>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</si>
  <si>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</si>
  <si>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</si>
  <si>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</si>
  <si>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</si>
  <si>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</si>
  <si>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</si>
  <si>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</si>
  <si>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</si>
  <si>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</si>
  <si>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</si>
  <si>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</si>
  <si>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</si>
  <si>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</si>
  <si>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</si>
  <si>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</si>
  <si>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</si>
  <si>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</si>
  <si>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</si>
  <si>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</si>
  <si>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</si>
  <si>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</si>
  <si>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</si>
  <si>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</si>
  <si>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</si>
  <si>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</si>
  <si>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</si>
  <si>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</si>
  <si>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</si>
  <si>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</si>
  <si>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</si>
  <si>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</si>
  <si>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</si>
  <si>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</si>
  <si>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</si>
  <si>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</si>
  <si>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</si>
  <si>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</si>
  <si>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</si>
  <si>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</si>
  <si>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</si>
  <si>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</si>
  <si>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</si>
  <si>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</si>
  <si>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</si>
  <si>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</si>
  <si>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</si>
  <si>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</si>
  <si>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</si>
  <si>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</si>
  <si>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</si>
  <si>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</si>
  <si>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</si>
  <si>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</si>
  <si>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</si>
  <si>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</si>
  <si>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</si>
  <si>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</si>
  <si>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</si>
  <si>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</si>
  <si>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</si>
  <si>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</si>
  <si>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</si>
  <si>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</si>
  <si>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</si>
  <si>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</si>
  <si>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</si>
  <si>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</si>
  <si>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</si>
  <si>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</si>
  <si>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</si>
  <si>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</si>
  <si>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</si>
  <si>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</si>
  <si>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</si>
  <si>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</si>
  <si>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</si>
  <si>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</si>
  <si>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</si>
  <si>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</si>
  <si>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</si>
  <si>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</si>
  <si>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</si>
  <si>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</si>
  <si>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</si>
  <si>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</si>
  <si>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</si>
  <si>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</si>
  <si>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</si>
  <si>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</si>
  <si>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</si>
  <si>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</si>
  <si>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</si>
  <si>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</si>
  <si>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</si>
  <si>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</si>
  <si>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</si>
  <si>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</si>
  <si>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</si>
  <si>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</si>
  <si>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</si>
  <si>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</si>
  <si>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</si>
  <si>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</si>
  <si>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</si>
  <si>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</si>
  <si>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</si>
  <si>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</si>
  <si>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</si>
  <si>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</si>
  <si>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</si>
  <si>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</si>
  <si>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</si>
  <si>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</si>
  <si>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</si>
  <si>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</si>
  <si>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</si>
  <si>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</si>
  <si>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</si>
  <si>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</si>
  <si>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</si>
  <si>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</si>
  <si>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</si>
  <si>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</si>
  <si>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</si>
  <si>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</si>
  <si>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</si>
  <si>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</si>
  <si>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</si>
  <si>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</si>
  <si>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</si>
  <si>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</si>
  <si>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</si>
  <si>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</si>
  <si>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</si>
  <si>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</si>
  <si>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</si>
  <si>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</si>
  <si>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</si>
  <si>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</si>
  <si>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</si>
  <si>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</si>
  <si>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</si>
  <si>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</si>
  <si>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</si>
  <si>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</si>
  <si>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</si>
  <si>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</si>
  <si>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</si>
  <si>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</si>
  <si>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</si>
  <si>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</si>
  <si>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</si>
  <si>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</si>
  <si>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</si>
  <si>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</si>
  <si>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</si>
  <si>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</si>
  <si>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</si>
  <si>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</si>
  <si>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</si>
  <si>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</si>
  <si>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</si>
  <si>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</si>
  <si>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</si>
  <si>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</si>
  <si>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</si>
  <si>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</si>
  <si>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</si>
  <si>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</si>
  <si>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</si>
  <si>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</si>
  <si>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</si>
  <si>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</si>
  <si>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</si>
  <si>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</si>
  <si>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</si>
  <si>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</si>
  <si>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</si>
  <si>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</si>
  <si>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</si>
  <si>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</si>
  <si>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</si>
  <si>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</si>
  <si>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</si>
  <si>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</si>
  <si>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</si>
  <si>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</si>
  <si>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</si>
  <si>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</si>
  <si>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</si>
  <si>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</si>
  <si>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</si>
  <si>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</si>
  <si>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</si>
  <si>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</si>
  <si>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</si>
  <si>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</si>
  <si>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</si>
  <si>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</si>
  <si>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</si>
  <si>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</si>
  <si>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</si>
  <si>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</si>
  <si>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</si>
  <si>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</si>
  <si>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</si>
  <si>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</si>
  <si>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</si>
  <si>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</si>
  <si>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</si>
  <si>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</si>
  <si>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</si>
  <si>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</si>
  <si>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</si>
  <si>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</si>
  <si>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</si>
  <si>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</si>
  <si>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</si>
  <si>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</si>
  <si>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</si>
  <si>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</si>
  <si>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</si>
  <si>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</si>
  <si>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</si>
  <si>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</si>
  <si>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</si>
  <si>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</si>
  <si>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</si>
  <si>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</si>
  <si>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</si>
  <si>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</si>
  <si>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</si>
  <si>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</si>
  <si>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</si>
  <si>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</si>
  <si>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</si>
  <si>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</si>
  <si>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</si>
  <si>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</si>
  <si>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</si>
  <si>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</si>
  <si>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</si>
  <si>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</si>
  <si>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</si>
  <si>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</si>
  <si>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</si>
  <si>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</si>
  <si>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</si>
  <si>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</si>
  <si>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</si>
  <si>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</si>
  <si>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</si>
  <si>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</si>
  <si>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</si>
  <si>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</si>
  <si>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</si>
  <si>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</si>
  <si>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</si>
  <si>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</si>
  <si>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</si>
  <si>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</si>
  <si>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</si>
  <si>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</si>
  <si>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</si>
  <si>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</si>
  <si>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</si>
  <si>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</si>
  <si>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</si>
  <si>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</si>
  <si>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</si>
  <si>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</si>
  <si>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</si>
  <si>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</si>
  <si>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</si>
  <si>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</si>
  <si>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</si>
  <si>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</si>
  <si>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</si>
  <si>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</si>
  <si>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</si>
  <si>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</si>
  <si>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</si>
  <si>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</si>
  <si>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</si>
  <si>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</si>
  <si>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</si>
  <si>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</si>
  <si>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</si>
  <si>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</si>
  <si>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</si>
  <si>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</si>
  <si>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</si>
  <si>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</si>
  <si>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</si>
  <si>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</si>
  <si>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</si>
  <si>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</si>
  <si>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</si>
  <si>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</si>
  <si>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</si>
  <si>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</si>
  <si>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</si>
  <si>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</si>
  <si>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</si>
  <si>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</si>
  <si>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</si>
  <si>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</si>
  <si>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</si>
  <si>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</si>
  <si>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</si>
  <si>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</si>
  <si>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</si>
  <si>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</si>
  <si>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</si>
  <si>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</si>
  <si>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</si>
  <si>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</si>
  <si>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</si>
  <si>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</si>
  <si>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</si>
  <si>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</si>
  <si>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</si>
  <si>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</si>
  <si>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</si>
  <si>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</si>
  <si>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</si>
  <si>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</si>
  <si>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</si>
  <si>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</si>
  <si>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</si>
  <si>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</si>
  <si>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</si>
  <si>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</si>
  <si>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</si>
  <si>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</si>
  <si>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</si>
  <si>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</si>
  <si>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</si>
  <si>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</si>
  <si>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</si>
  <si>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</si>
  <si>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</si>
  <si>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</si>
  <si>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</si>
  <si>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</si>
  <si>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</si>
  <si>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</si>
  <si>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</si>
  <si>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</si>
  <si>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</si>
  <si>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</si>
  <si>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</si>
  <si>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</si>
  <si>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</si>
  <si>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</si>
  <si>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</si>
  <si>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</si>
  <si>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</si>
  <si>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</si>
  <si>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</si>
  <si>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</si>
  <si>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</si>
  <si>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</si>
  <si>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</si>
  <si>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</si>
  <si>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</si>
  <si>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</si>
  <si>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</si>
  <si>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</si>
  <si>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</si>
  <si>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</si>
  <si>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</si>
  <si>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</si>
  <si>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</si>
  <si>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</si>
  <si>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</si>
  <si>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</si>
  <si>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</si>
  <si>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</si>
  <si>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</si>
  <si>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</si>
  <si>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</si>
  <si>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</si>
  <si>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</si>
  <si>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</si>
  <si>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</si>
  <si>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</si>
  <si>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</si>
  <si>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</si>
  <si>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</si>
  <si>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</si>
  <si>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</si>
  <si>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</si>
  <si>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</si>
  <si>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</si>
  <si>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</si>
  <si>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</si>
  <si>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</si>
  <si>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</si>
  <si>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</si>
  <si>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</si>
  <si>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</si>
  <si>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</si>
  <si>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</si>
  <si>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</si>
  <si>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</si>
  <si>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</si>
  <si>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</si>
  <si>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</si>
  <si>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</si>
  <si>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</si>
  <si>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</si>
  <si>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</si>
  <si>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</si>
  <si>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</si>
  <si>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</si>
  <si>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</si>
  <si>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</si>
  <si>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</si>
  <si>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</si>
  <si>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</si>
  <si>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</si>
  <si>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</si>
  <si>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</si>
  <si>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</si>
  <si>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</si>
  <si>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</si>
  <si>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</si>
  <si>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</si>
  <si>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</si>
  <si>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</si>
  <si>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</si>
  <si>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</si>
  <si>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</si>
  <si>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</si>
  <si>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</si>
  <si>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</si>
  <si>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</si>
  <si>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</si>
  <si>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</si>
  <si>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</si>
  <si>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</si>
  <si>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</si>
  <si>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</si>
  <si>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</si>
  <si>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</si>
  <si>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</si>
  <si>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</si>
  <si>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</si>
  <si>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</si>
  <si>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</si>
  <si>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</si>
  <si>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</si>
  <si>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</si>
  <si>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</si>
  <si>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</si>
  <si>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</si>
  <si>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</si>
  <si>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</si>
  <si>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</si>
  <si>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</si>
  <si>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</si>
  <si>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</si>
  <si>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</si>
  <si>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</si>
  <si>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</si>
  <si>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</si>
  <si>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</si>
  <si>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</si>
  <si>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</si>
  <si>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</si>
  <si>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</si>
  <si>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</si>
  <si>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</si>
  <si>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</si>
  <si>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</si>
  <si>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</si>
  <si>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</si>
  <si>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</si>
  <si>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</si>
  <si>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</si>
  <si>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</si>
  <si>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</si>
  <si>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</si>
  <si>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</si>
  <si>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</si>
  <si>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</si>
  <si>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</si>
  <si>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</si>
  <si>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</si>
  <si>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</si>
  <si>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</si>
  <si>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</si>
  <si>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</si>
  <si>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</si>
  <si>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</si>
  <si>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</si>
  <si>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</si>
  <si>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</si>
  <si>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</si>
  <si>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</si>
  <si>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</si>
  <si>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</si>
  <si>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</si>
  <si>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</si>
  <si>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</si>
  <si>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</si>
  <si>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</si>
  <si>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</si>
  <si>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</si>
  <si>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</si>
  <si>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</si>
  <si>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</si>
  <si>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</si>
  <si>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</si>
  <si>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</si>
  <si>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</si>
  <si>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</si>
  <si>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</si>
  <si>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</si>
  <si>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</si>
  <si>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</si>
  <si>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</si>
  <si>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</si>
  <si>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</si>
  <si>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</si>
  <si>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</si>
  <si>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</si>
  <si>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</si>
  <si>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</si>
  <si>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</si>
  <si>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</si>
  <si>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</si>
  <si>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</si>
  <si>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</si>
  <si>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</si>
  <si>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</si>
  <si>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</si>
  <si>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</si>
  <si>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</si>
  <si>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</si>
  <si>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</si>
  <si>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</si>
  <si>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</si>
  <si>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</si>
  <si>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</si>
  <si>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</si>
  <si>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</si>
  <si>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</si>
  <si>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</si>
  <si>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</si>
  <si>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</si>
  <si>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</si>
  <si>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</si>
  <si>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</si>
  <si>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</si>
  <si>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</si>
  <si>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</si>
  <si>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</si>
  <si>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</si>
  <si>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</si>
  <si>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</si>
  <si>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</si>
  <si>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</si>
  <si>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</si>
  <si>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</si>
  <si>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</si>
  <si>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</si>
  <si>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</si>
  <si>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</si>
  <si>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</si>
  <si>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</si>
  <si>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</si>
  <si>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</si>
  <si>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</si>
  <si>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</si>
  <si>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</si>
  <si>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</si>
  <si>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</si>
  <si>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</si>
  <si>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</si>
  <si>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</si>
  <si>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</si>
  <si>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</si>
  <si>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</si>
  <si>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</si>
  <si>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</si>
  <si>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</si>
  <si>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</si>
  <si>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</si>
  <si>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</si>
  <si>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</si>
  <si>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</si>
  <si>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</si>
  <si>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</si>
  <si>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</si>
  <si>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</si>
  <si>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</si>
  <si>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</si>
  <si>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</si>
  <si>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</si>
  <si>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</si>
  <si>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</si>
  <si>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</si>
  <si>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</si>
  <si>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</si>
  <si>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</si>
  <si>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</si>
  <si>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</si>
  <si>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</si>
  <si>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</si>
  <si>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</si>
  <si>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</si>
  <si>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</si>
  <si>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</si>
  <si>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</si>
  <si>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</si>
  <si>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</si>
  <si>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</si>
  <si>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</si>
  <si>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</si>
  <si>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</si>
  <si>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</si>
  <si>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</si>
  <si>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</si>
  <si>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</si>
  <si>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</si>
  <si>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</si>
  <si>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</si>
  <si>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</si>
  <si>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</si>
  <si>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</si>
  <si>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</si>
  <si>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</si>
  <si>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</si>
  <si>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</si>
  <si>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</si>
  <si>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</si>
  <si>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</si>
  <si>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</si>
  <si>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</si>
  <si>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</si>
  <si>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</si>
  <si>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</si>
  <si>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</si>
  <si>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</si>
  <si>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</si>
  <si>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</si>
  <si>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</si>
  <si>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</si>
  <si>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</si>
  <si>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</si>
  <si>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</si>
  <si>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</si>
  <si>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</si>
  <si>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</si>
  <si>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</si>
  <si>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</si>
  <si>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</si>
  <si>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</si>
  <si>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</si>
  <si>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</si>
  <si>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</si>
  <si>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</si>
  <si>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</si>
  <si>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</si>
  <si>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</si>
  <si>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</si>
  <si>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</si>
  <si>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</si>
  <si>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</si>
  <si>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</si>
  <si>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</si>
  <si>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</si>
  <si>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</si>
  <si>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</si>
  <si>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</si>
  <si>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</si>
  <si>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</si>
  <si>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</si>
  <si>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</si>
  <si>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</si>
  <si>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</si>
  <si>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</si>
  <si>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</si>
  <si>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</si>
  <si>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</si>
  <si>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</si>
  <si>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</si>
  <si>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</si>
  <si>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</si>
  <si>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</si>
  <si>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</si>
  <si>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</si>
  <si>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</si>
  <si>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</si>
  <si>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</si>
  <si>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</si>
  <si>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</si>
  <si>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</si>
  <si>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</si>
  <si>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</si>
  <si>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</si>
  <si>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</si>
  <si>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</si>
  <si>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</si>
  <si>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</si>
  <si>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</si>
  <si>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</si>
  <si>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</si>
  <si>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</si>
  <si>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</si>
  <si>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</si>
  <si>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</si>
  <si>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</si>
  <si>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</si>
  <si>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</si>
  <si>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</si>
  <si>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</si>
  <si>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</si>
  <si>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</si>
  <si>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</si>
  <si>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</si>
  <si>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</si>
  <si>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</si>
  <si>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</si>
  <si>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</si>
  <si>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</si>
  <si>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</si>
  <si>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</si>
  <si>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</si>
  <si>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</si>
  <si>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</si>
  <si>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</si>
  <si>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</si>
  <si>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</si>
  <si>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</si>
  <si>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</si>
  <si>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</si>
  <si>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</si>
  <si>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</si>
  <si>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</si>
  <si>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</si>
  <si>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</si>
  <si>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</si>
  <si>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</si>
  <si>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</si>
  <si>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</si>
  <si>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</si>
  <si>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</si>
  <si>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</si>
  <si>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</si>
  <si>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</si>
  <si>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</si>
  <si>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</si>
  <si>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</si>
  <si>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</si>
  <si>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</si>
  <si>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</si>
  <si>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</si>
  <si>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</si>
  <si>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</si>
  <si>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</si>
  <si>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</si>
  <si>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</si>
  <si>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</si>
  <si>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</si>
  <si>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</si>
  <si>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</si>
  <si>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</si>
  <si>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</si>
  <si>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</si>
  <si>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</si>
  <si>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</si>
  <si>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</si>
  <si>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</si>
  <si>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</si>
  <si>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</si>
  <si>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</si>
  <si>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</si>
  <si>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</si>
  <si>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</si>
  <si>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</si>
  <si>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</si>
  <si>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</si>
  <si>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</si>
  <si>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</si>
  <si>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</si>
  <si>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</si>
  <si>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</si>
  <si>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</si>
  <si>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</si>
  <si>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</si>
  <si>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</si>
  <si>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</si>
  <si>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</si>
  <si>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</si>
  <si>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</si>
  <si>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</si>
  <si>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</si>
  <si>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</si>
  <si>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</si>
  <si>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</si>
  <si>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</si>
  <si>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</si>
  <si>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</si>
  <si>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</si>
  <si>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</si>
  <si>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</si>
  <si>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</si>
  <si>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</si>
  <si>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</si>
  <si>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</si>
  <si>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</si>
  <si>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</si>
  <si>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</si>
  <si>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</si>
  <si>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</si>
  <si>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</si>
  <si>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</si>
  <si>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</si>
  <si>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</si>
  <si>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</si>
  <si>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</si>
  <si>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</si>
  <si>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</si>
  <si>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</si>
  <si>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</si>
  <si>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</si>
  <si>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</si>
  <si>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</si>
  <si>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</si>
  <si>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</si>
  <si>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</si>
  <si>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</si>
  <si>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</si>
  <si>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</si>
  <si>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</si>
  <si>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</si>
  <si>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</si>
  <si>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</si>
  <si>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</si>
  <si>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</si>
  <si>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</si>
  <si>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</si>
  <si>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</si>
  <si>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</si>
  <si>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</si>
  <si>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</si>
  <si>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</si>
  <si>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</si>
  <si>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</si>
  <si>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</si>
  <si>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</si>
  <si>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</si>
  <si>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</si>
  <si>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</si>
  <si>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</si>
  <si>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</si>
  <si>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</si>
  <si>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</si>
  <si>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</si>
  <si>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</si>
  <si>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</si>
  <si>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</si>
  <si>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</si>
  <si>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</si>
  <si>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</si>
  <si>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</si>
  <si>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</si>
  <si>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</si>
  <si>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</si>
  <si>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</si>
  <si>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</si>
  <si>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</si>
  <si>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</si>
  <si>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</si>
  <si>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</si>
  <si>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</si>
  <si>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</si>
  <si>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</si>
  <si>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</si>
  <si>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</si>
  <si>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</si>
  <si>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</si>
  <si>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</si>
  <si>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</si>
  <si>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</si>
  <si>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</si>
  <si>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</si>
  <si>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</si>
  <si>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</si>
  <si>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</si>
  <si>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</si>
  <si>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</si>
  <si>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</si>
  <si>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</si>
  <si>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</si>
  <si>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</si>
  <si>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</si>
  <si>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</si>
  <si>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</si>
  <si>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</si>
  <si>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</si>
  <si>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</si>
  <si>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</si>
  <si>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</si>
  <si>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</si>
  <si>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</si>
  <si>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</si>
  <si>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</si>
  <si>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</si>
  <si>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</si>
  <si>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</si>
  <si>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</si>
  <si>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</si>
  <si>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</si>
  <si>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</si>
  <si>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</si>
  <si>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</si>
  <si>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</si>
  <si>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</si>
  <si>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</si>
  <si>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</si>
  <si>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</si>
  <si>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</si>
  <si>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</si>
  <si>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</si>
  <si>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</si>
  <si>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</si>
  <si>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</si>
  <si>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</si>
  <si>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</si>
  <si>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</si>
  <si>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</si>
  <si>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</si>
  <si>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</si>
  <si>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</si>
  <si>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</si>
  <si>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</si>
  <si>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</si>
  <si>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</si>
  <si>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</si>
  <si>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</si>
  <si>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</si>
  <si>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</si>
  <si>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</si>
  <si>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</si>
  <si>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</si>
  <si>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</si>
  <si>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</si>
  <si>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</si>
  <si>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</si>
  <si>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</si>
  <si>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</si>
  <si>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</si>
  <si>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</si>
  <si>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</si>
  <si>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</si>
  <si>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</si>
  <si>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</si>
  <si>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</si>
  <si>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</si>
  <si>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</si>
  <si>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</si>
  <si>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</si>
  <si>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</si>
  <si>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</si>
  <si>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</si>
  <si>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</si>
  <si>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</si>
  <si>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</si>
  <si>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</si>
  <si>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</si>
  <si>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</si>
  <si>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</si>
  <si>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</si>
  <si>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</si>
  <si>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</si>
  <si>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</si>
  <si>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</si>
  <si>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</si>
  <si>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</si>
  <si>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</si>
  <si>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</si>
  <si>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</si>
  <si>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</si>
  <si>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</si>
  <si>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</si>
  <si>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</si>
  <si>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</si>
  <si>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</si>
  <si>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</si>
  <si>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</si>
  <si>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</si>
  <si>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</si>
  <si>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</si>
  <si>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</si>
  <si>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</si>
  <si>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</si>
  <si>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</si>
  <si>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</si>
  <si>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</si>
  <si>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</si>
  <si>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</si>
  <si>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</si>
  <si>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</si>
  <si>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</si>
  <si>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</si>
  <si>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</si>
  <si>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</si>
  <si>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</si>
  <si>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</si>
  <si>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</si>
  <si>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</si>
  <si>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</si>
  <si>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</si>
  <si>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</si>
  <si>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</si>
  <si>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</si>
  <si>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</si>
  <si>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</si>
  <si>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</si>
  <si>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</si>
  <si>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</si>
  <si>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</si>
  <si>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</si>
  <si>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</si>
  <si>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</si>
  <si>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</si>
  <si>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</si>
  <si>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</si>
  <si>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</si>
  <si>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</si>
  <si>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</si>
  <si>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</si>
  <si>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</si>
  <si>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</si>
  <si>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</si>
  <si>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</si>
  <si>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</si>
  <si>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</si>
  <si>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</si>
  <si>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</si>
  <si>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</si>
  <si>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</si>
  <si>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</si>
  <si>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</si>
  <si>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</si>
  <si>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</si>
  <si>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</si>
  <si>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</si>
  <si>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</si>
  <si>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</si>
  <si>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</si>
  <si>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</si>
  <si>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</si>
  <si>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</si>
  <si>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</si>
  <si>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</si>
  <si>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</si>
  <si>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</si>
  <si>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</si>
  <si>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</si>
  <si>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</si>
  <si>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</si>
  <si>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</si>
  <si>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</si>
  <si>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</si>
  <si>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</si>
  <si>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</si>
  <si>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</si>
  <si>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</si>
  <si>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</si>
  <si>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</si>
  <si>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</si>
  <si>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</si>
  <si>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</si>
  <si>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</si>
  <si>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</si>
  <si>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</si>
  <si>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</si>
  <si>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</si>
  <si>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</si>
  <si>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</si>
  <si>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</si>
  <si>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</si>
  <si>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</si>
  <si>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</si>
  <si>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</si>
  <si>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</si>
  <si>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</si>
  <si>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</si>
  <si>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</si>
  <si>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</si>
  <si>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</si>
  <si>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</si>
  <si>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</si>
  <si>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</si>
  <si>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</si>
  <si>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</si>
  <si>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</si>
  <si>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</si>
  <si>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</si>
  <si>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</si>
  <si>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</si>
  <si>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</si>
  <si>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</si>
  <si>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</si>
  <si>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</si>
  <si>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</si>
  <si>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</si>
  <si>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</si>
  <si>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</si>
  <si>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</si>
  <si>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</si>
  <si>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</si>
  <si>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</si>
  <si>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</si>
  <si>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</si>
  <si>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</si>
  <si>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</si>
  <si>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</si>
  <si>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</si>
  <si>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</si>
  <si>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</si>
  <si>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</si>
  <si>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</si>
  <si>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</si>
  <si>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</si>
  <si>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</si>
  <si>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</si>
  <si>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</si>
  <si>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</si>
  <si>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</si>
  <si>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</si>
  <si>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</si>
  <si>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</si>
  <si>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</si>
  <si>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</si>
  <si>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</si>
  <si>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</si>
  <si>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</si>
  <si>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</si>
  <si>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</si>
  <si>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</si>
  <si>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</si>
  <si>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</si>
  <si>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</si>
  <si>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</si>
  <si>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</si>
  <si>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</si>
  <si>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</si>
  <si>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</si>
  <si>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</si>
  <si>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</si>
  <si>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</si>
  <si>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</si>
  <si>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</si>
  <si>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</si>
  <si>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</si>
  <si>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</si>
  <si>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</si>
  <si>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</si>
  <si>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</si>
  <si>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</si>
  <si>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</si>
  <si>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</si>
  <si>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</si>
  <si>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</si>
  <si>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</si>
  <si>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</si>
  <si>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</si>
  <si>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</si>
  <si>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</si>
  <si>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</si>
  <si>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</si>
  <si>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</si>
  <si>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</si>
  <si>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</si>
  <si>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</si>
  <si>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</si>
  <si>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</si>
  <si>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</si>
  <si>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</si>
  <si>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</si>
  <si>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</si>
  <si>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</si>
  <si>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</si>
  <si>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</si>
  <si>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</si>
  <si>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</si>
  <si>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</si>
  <si>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</si>
  <si>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</si>
  <si>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</si>
  <si>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</si>
  <si>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</si>
  <si>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</si>
  <si>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</si>
  <si>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</si>
  <si>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</si>
  <si>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</si>
  <si>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</si>
  <si>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</si>
  <si>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</si>
  <si>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</si>
  <si>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</si>
  <si>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</si>
  <si>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</si>
  <si>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</si>
  <si>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</si>
  <si>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</si>
  <si>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</si>
  <si>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</si>
  <si>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</si>
  <si>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</si>
  <si>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</si>
  <si>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</si>
  <si>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</si>
  <si>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</si>
  <si>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</si>
  <si>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</si>
  <si>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</si>
  <si>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</si>
  <si>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</si>
  <si>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</si>
  <si>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</si>
  <si>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</si>
  <si>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</si>
  <si>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</si>
  <si>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</si>
  <si>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</si>
  <si>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</si>
  <si>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</si>
  <si>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</si>
  <si>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</si>
  <si>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</si>
  <si>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</si>
  <si>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</si>
  <si>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</si>
  <si>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</si>
  <si>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</si>
  <si>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</si>
  <si>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</si>
  <si>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</si>
  <si>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</si>
  <si>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</si>
  <si>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</si>
  <si>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</si>
  <si>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</si>
  <si>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</si>
  <si>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</si>
  <si>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</si>
  <si>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</si>
  <si>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</si>
  <si>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</si>
  <si>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</si>
  <si>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</si>
  <si>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</si>
  <si>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</si>
  <si>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</si>
  <si>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</si>
  <si>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</si>
  <si>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</si>
  <si>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</si>
  <si>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</si>
  <si>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</si>
  <si>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</si>
  <si>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</si>
  <si>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</si>
  <si>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</si>
  <si>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</si>
  <si>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</si>
  <si>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</si>
  <si>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</si>
  <si>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</si>
  <si>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</si>
  <si>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</si>
  <si>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</si>
  <si>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</si>
  <si>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</si>
  <si>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</si>
  <si>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</si>
  <si>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</si>
  <si>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</si>
  <si>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</si>
  <si>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</si>
  <si>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</si>
  <si>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</si>
  <si>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</si>
  <si>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</si>
  <si>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</si>
  <si>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</si>
  <si>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</si>
  <si>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</si>
  <si>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</si>
  <si>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</si>
  <si>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</si>
  <si>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</si>
  <si>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</si>
  <si>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</si>
  <si>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</si>
  <si>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</si>
  <si>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</si>
  <si>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</si>
  <si>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</si>
  <si>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</si>
  <si>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</si>
  <si>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</si>
  <si>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</si>
  <si>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</si>
  <si>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</si>
  <si>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</si>
  <si>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</si>
  <si>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</si>
  <si>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</si>
  <si>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</si>
  <si>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</si>
  <si>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</si>
  <si>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</si>
  <si>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</si>
  <si>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</si>
  <si>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</si>
  <si>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</si>
  <si>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</si>
  <si>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</si>
  <si>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</si>
  <si>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</si>
  <si>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</si>
  <si>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</si>
  <si>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</si>
  <si>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</si>
  <si>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</si>
  <si>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</si>
  <si>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</si>
  <si>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</si>
  <si>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</si>
  <si>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</si>
  <si>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</si>
  <si>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</si>
  <si>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</si>
  <si>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</si>
  <si>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</si>
  <si>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</si>
  <si>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</si>
  <si>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</si>
  <si>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</si>
  <si>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</si>
  <si>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</si>
  <si>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</si>
  <si>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</si>
  <si>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</si>
  <si>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</si>
  <si>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</si>
  <si>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</si>
  <si>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</si>
  <si>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</si>
  <si>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</si>
  <si>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</si>
  <si>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</si>
  <si>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</si>
  <si>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</si>
  <si>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</si>
  <si>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</si>
  <si>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</si>
  <si>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</si>
  <si>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</si>
  <si>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</si>
  <si>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</si>
  <si>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</si>
  <si>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</si>
  <si>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</si>
  <si>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</si>
  <si>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</si>
  <si>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</si>
  <si>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</si>
  <si>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</si>
  <si>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</si>
  <si>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</si>
  <si>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</si>
  <si>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</si>
  <si>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</si>
  <si>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</si>
  <si>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</si>
  <si>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</si>
  <si>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</si>
  <si>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</si>
  <si>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</si>
  <si>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</si>
  <si>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</si>
  <si>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</si>
  <si>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</si>
  <si>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</si>
  <si>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</si>
  <si>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</si>
  <si>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</si>
  <si>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</si>
  <si>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</si>
  <si>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</si>
  <si>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</si>
  <si>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</si>
  <si>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</si>
  <si>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</si>
  <si>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</si>
  <si>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</si>
  <si>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</si>
  <si>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</si>
  <si>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</si>
  <si>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</si>
  <si>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</si>
  <si>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</si>
  <si>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</si>
  <si>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</si>
  <si>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</si>
  <si>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</si>
  <si>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</si>
  <si>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</si>
  <si>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</si>
  <si>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</si>
  <si>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</si>
  <si>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</si>
  <si>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</si>
  <si>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</si>
  <si>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</si>
  <si>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</si>
  <si>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</si>
  <si>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</si>
  <si>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</si>
  <si>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</si>
  <si>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</si>
  <si>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</si>
  <si>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</si>
  <si>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</si>
  <si>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</si>
  <si>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</si>
  <si>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</si>
  <si>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</si>
  <si>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</si>
  <si>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</si>
  <si>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</si>
  <si>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</si>
  <si>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</si>
  <si>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</si>
  <si>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</si>
  <si>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</si>
  <si>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</si>
  <si>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</si>
  <si>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</si>
  <si>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</si>
  <si>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</si>
  <si>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</si>
  <si>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</si>
  <si>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</si>
  <si>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</si>
  <si>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</si>
  <si>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</si>
  <si>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</si>
  <si>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</si>
  <si>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</si>
  <si>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</si>
  <si>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</si>
  <si>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</si>
  <si>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</si>
  <si>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</si>
  <si>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</si>
  <si>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</si>
  <si>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</si>
  <si>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</si>
  <si>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</si>
  <si>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</si>
  <si>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</si>
  <si>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</si>
  <si>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</si>
  <si>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</si>
  <si>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</si>
  <si>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</si>
  <si>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</si>
  <si>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</si>
  <si>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</si>
  <si>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</si>
  <si>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</si>
  <si>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</si>
  <si>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</si>
  <si>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</si>
  <si>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</si>
  <si>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</si>
  <si>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</si>
  <si>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</si>
  <si>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</si>
  <si>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</si>
  <si>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</si>
  <si>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</si>
  <si>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</si>
  <si>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</si>
  <si>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</si>
  <si>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</si>
  <si>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</si>
  <si>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</si>
  <si>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</si>
  <si>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</si>
  <si>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</si>
  <si>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</si>
  <si>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</si>
  <si>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</si>
  <si>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</si>
  <si>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</si>
  <si>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</si>
  <si>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</si>
  <si>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</si>
  <si>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</si>
  <si>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</si>
  <si>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</si>
  <si>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</si>
  <si>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</si>
  <si>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</si>
  <si>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</si>
  <si>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</si>
  <si>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</si>
  <si>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</si>
  <si>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</si>
  <si>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</si>
  <si>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</si>
  <si>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</si>
  <si>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</si>
  <si>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</si>
  <si>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</si>
  <si>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</si>
  <si>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</si>
  <si>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</si>
  <si>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</si>
  <si>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</si>
  <si>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</si>
  <si>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</si>
  <si>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</si>
  <si>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</si>
  <si>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</si>
  <si>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</si>
  <si>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</si>
  <si>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</si>
  <si>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</si>
  <si>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</si>
  <si>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</si>
  <si>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</si>
  <si>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</si>
  <si>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</si>
  <si>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</si>
  <si>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</si>
  <si>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</si>
  <si>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</si>
  <si>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</si>
  <si>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</si>
  <si>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</si>
  <si>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</si>
  <si>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</si>
  <si>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</si>
  <si>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</si>
  <si>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</si>
  <si>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</si>
  <si>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</si>
  <si>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</si>
  <si>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</si>
  <si>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</si>
  <si>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</si>
  <si>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</si>
  <si>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</si>
  <si>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</si>
  <si>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</si>
  <si>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</si>
  <si>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</si>
  <si>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</si>
  <si>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</si>
  <si>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</si>
  <si>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</si>
  <si>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</si>
  <si>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</si>
  <si>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</si>
  <si>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</si>
  <si>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</si>
  <si>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</si>
  <si>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</si>
  <si>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</si>
  <si>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</si>
  <si>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</si>
  <si>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</si>
  <si>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</si>
  <si>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</si>
  <si>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</si>
  <si>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</si>
  <si>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</si>
  <si>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</si>
  <si>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</si>
  <si>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</si>
  <si>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</si>
  <si>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</si>
  <si>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</si>
  <si>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</si>
  <si>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</si>
  <si>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</si>
  <si>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</si>
  <si>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</si>
  <si>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</si>
  <si>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</si>
  <si>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</si>
  <si>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</si>
  <si>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</si>
  <si>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</si>
  <si>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</si>
  <si>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</si>
  <si>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</si>
  <si>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</si>
  <si>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</si>
  <si>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</si>
  <si>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</si>
  <si>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</si>
  <si>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</si>
  <si>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</si>
  <si>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</si>
  <si>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</si>
  <si>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</si>
  <si>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</si>
  <si>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</si>
  <si>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</si>
  <si>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</si>
  <si>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</si>
  <si>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</si>
  <si>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</si>
  <si>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</si>
  <si>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</si>
  <si>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</si>
  <si>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</si>
  <si>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</si>
  <si>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</si>
  <si>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</si>
  <si>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</si>
  <si>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</si>
  <si>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</si>
  <si>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</si>
  <si>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</si>
  <si>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</si>
  <si>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</si>
  <si>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</si>
  <si>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</si>
  <si>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</si>
  <si>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</si>
  <si>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</si>
  <si>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</si>
  <si>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</si>
  <si>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</si>
  <si>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</si>
  <si>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</si>
  <si>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</si>
  <si>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</si>
  <si>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</si>
  <si>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</si>
  <si>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</si>
  <si>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</si>
  <si>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</si>
  <si>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</si>
  <si>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</si>
  <si>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</si>
  <si>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</si>
  <si>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</si>
  <si>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</si>
  <si>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</si>
  <si>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</si>
  <si>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</si>
  <si>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</si>
  <si>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</si>
  <si>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</si>
  <si>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</si>
  <si>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</si>
  <si>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</si>
  <si>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</si>
  <si>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</si>
  <si>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</si>
  <si>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</si>
  <si>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</si>
  <si>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</si>
  <si>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</si>
  <si>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</si>
  <si>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</si>
  <si>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</si>
  <si>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</si>
  <si>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</si>
  <si>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</si>
  <si>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</si>
  <si>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</si>
  <si>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</si>
  <si>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</si>
  <si>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</si>
  <si>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</si>
  <si>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</si>
  <si>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</si>
  <si>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</si>
  <si>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</si>
  <si>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</si>
  <si>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</si>
  <si>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</si>
  <si>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</si>
  <si>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</si>
  <si>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</si>
  <si>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</si>
  <si>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</si>
  <si>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</si>
  <si>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</si>
  <si>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</si>
  <si>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</si>
  <si>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</si>
  <si>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</si>
  <si>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</si>
  <si>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</si>
  <si>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</si>
  <si>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</si>
  <si>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</si>
  <si>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</si>
  <si>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</si>
  <si>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</si>
  <si>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</si>
  <si>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</si>
  <si>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</si>
  <si>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</si>
  <si>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</si>
  <si>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</si>
  <si>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</si>
  <si>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</si>
  <si>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</si>
  <si>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</si>
  <si>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</si>
  <si>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</si>
  <si>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</si>
  <si>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</si>
  <si>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</si>
  <si>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</si>
  <si>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</si>
  <si>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</si>
  <si>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</si>
  <si>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</si>
  <si>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</si>
  <si>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</si>
  <si>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</si>
  <si>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</si>
  <si>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</si>
  <si>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</si>
  <si>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</si>
  <si>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</si>
  <si>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</si>
  <si>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</si>
  <si>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</si>
  <si>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</si>
  <si>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</si>
  <si>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</si>
  <si>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</si>
  <si>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</si>
  <si>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</si>
  <si>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</si>
  <si>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</si>
  <si>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</si>
  <si>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</si>
  <si>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</si>
  <si>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</si>
  <si>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</si>
  <si>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</si>
  <si>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</si>
  <si>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</si>
  <si>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</si>
  <si>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</si>
  <si>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</si>
  <si>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</si>
  <si>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</si>
  <si>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</si>
  <si>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</si>
  <si>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</si>
  <si>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</si>
  <si>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</si>
  <si>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</si>
  <si>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</si>
  <si>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</si>
  <si>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</si>
  <si>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</si>
  <si>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</si>
  <si>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</si>
  <si>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</si>
  <si>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</si>
  <si>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</si>
  <si>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</si>
  <si>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</si>
  <si>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</si>
  <si>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</si>
  <si>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</si>
  <si>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</si>
  <si>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</si>
  <si>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</si>
  <si>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</si>
  <si>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</si>
  <si>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</si>
  <si>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</si>
  <si>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</si>
  <si>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</si>
  <si>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</si>
  <si>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</si>
  <si>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</si>
  <si>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</si>
  <si>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</si>
  <si>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</si>
  <si>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</si>
  <si>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</si>
  <si>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</si>
  <si>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</si>
  <si>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</si>
  <si>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</si>
  <si>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</si>
  <si>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</si>
  <si>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</si>
  <si>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</si>
  <si>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</si>
  <si>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</si>
  <si>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</si>
  <si>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</si>
  <si>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</si>
  <si>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</si>
  <si>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</si>
  <si>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</si>
  <si>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</si>
  <si>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</si>
  <si>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</si>
  <si>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</si>
  <si>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</si>
  <si>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</si>
  <si>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</si>
  <si>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</si>
  <si>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</si>
  <si>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</si>
  <si>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</si>
  <si>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</si>
  <si>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</si>
  <si>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</si>
  <si>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</si>
  <si>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</si>
  <si>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</si>
  <si>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</si>
  <si>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</si>
  <si>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</si>
  <si>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</si>
  <si>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</si>
  <si>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</si>
  <si>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</si>
  <si>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</si>
  <si>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</si>
  <si>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</si>
  <si>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</si>
  <si>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</si>
  <si>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</si>
  <si>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</si>
  <si>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</si>
  <si>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</si>
  <si>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</si>
  <si>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</si>
  <si>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</si>
  <si>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</si>
  <si>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</si>
  <si>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</si>
  <si>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</si>
  <si>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</si>
  <si>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</si>
  <si>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</si>
  <si>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</si>
  <si>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</si>
  <si>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</si>
  <si>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</si>
  <si>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</si>
  <si>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</si>
  <si>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</si>
  <si>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</si>
  <si>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</si>
  <si>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</si>
  <si>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</si>
  <si>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</si>
  <si>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</si>
  <si>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</si>
  <si>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</si>
  <si>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</si>
  <si>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</si>
  <si>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</si>
  <si>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</si>
  <si>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</si>
  <si>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</si>
  <si>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</si>
  <si>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</si>
  <si>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</si>
  <si>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</si>
  <si>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</si>
  <si>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</si>
  <si>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</si>
  <si>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</si>
  <si>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</si>
  <si>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</si>
  <si>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</si>
  <si>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</si>
  <si>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</si>
  <si>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</si>
  <si>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</si>
  <si>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</si>
  <si>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</si>
  <si>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</si>
  <si>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</si>
  <si>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</si>
  <si>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</si>
  <si>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</si>
  <si>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</si>
  <si>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</si>
  <si>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</si>
  <si>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</si>
  <si>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</si>
  <si>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</si>
  <si>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</si>
  <si>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</si>
  <si>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</si>
  <si>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</si>
  <si>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</si>
  <si>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</si>
  <si>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</si>
  <si>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</si>
  <si>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</si>
  <si>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</si>
  <si>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</si>
  <si>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</si>
  <si>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</si>
  <si>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</si>
  <si>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</si>
  <si>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</si>
  <si>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</si>
  <si>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</si>
  <si>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</si>
  <si>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</si>
  <si>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</si>
  <si>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</si>
  <si>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</si>
  <si>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</si>
  <si>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</si>
  <si>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</si>
  <si>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</si>
  <si>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</si>
  <si>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</si>
  <si>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</si>
  <si>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</si>
  <si>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</si>
  <si>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</si>
  <si>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</si>
  <si>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</si>
  <si>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</si>
  <si>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</si>
  <si>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</si>
  <si>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</si>
  <si>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</si>
  <si>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</si>
  <si>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</si>
  <si>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</si>
  <si>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</si>
  <si>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</si>
  <si>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</si>
  <si>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</si>
  <si>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</si>
  <si>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</si>
  <si>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</si>
  <si>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</si>
  <si>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</si>
  <si>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</si>
  <si>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</si>
  <si>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</si>
  <si>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</si>
  <si>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</si>
  <si>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</si>
  <si>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</si>
  <si>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</si>
  <si>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</si>
  <si>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</si>
  <si>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</si>
  <si>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</si>
  <si>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</si>
  <si>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</si>
  <si>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</si>
  <si>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</si>
  <si>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</si>
  <si>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</si>
  <si>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</si>
  <si>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</si>
  <si>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</si>
  <si>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</si>
  <si>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</si>
  <si>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</si>
  <si>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</si>
  <si>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</si>
  <si>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</si>
  <si>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</si>
  <si>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</si>
  <si>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</si>
  <si>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</si>
  <si>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</si>
  <si>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</si>
  <si>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</si>
  <si>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</si>
  <si>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</si>
  <si>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</si>
  <si>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</si>
  <si>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</si>
  <si>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</si>
  <si>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</si>
  <si>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</si>
  <si>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</si>
  <si>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</si>
  <si>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</si>
  <si>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</si>
  <si>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</si>
  <si>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</si>
  <si>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</si>
  <si>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</si>
  <si>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</si>
  <si>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</si>
  <si>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</si>
  <si>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</si>
  <si>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</si>
  <si>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</si>
  <si>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</si>
  <si>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</si>
  <si>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</si>
  <si>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</si>
  <si>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</si>
  <si>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</si>
  <si>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</si>
  <si>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</si>
  <si>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</si>
  <si>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</si>
  <si>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</si>
  <si>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</si>
  <si>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</si>
  <si>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</si>
  <si>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</si>
  <si>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</si>
  <si>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</si>
  <si>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</si>
  <si>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</si>
  <si>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</si>
  <si>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</si>
  <si>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</si>
  <si>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</si>
  <si>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</si>
  <si>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</si>
  <si>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</si>
  <si>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</si>
  <si>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</si>
  <si>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</si>
  <si>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</si>
  <si>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</si>
  <si>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</si>
  <si>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</si>
  <si>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</si>
  <si>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</si>
  <si>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</si>
  <si>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</si>
  <si>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</si>
  <si>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</si>
  <si>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</si>
  <si>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</si>
  <si>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</si>
  <si>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</si>
  <si>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</si>
  <si>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</si>
  <si>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</si>
  <si>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</si>
  <si>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</si>
  <si>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</si>
  <si>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</si>
  <si>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</si>
  <si>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</si>
  <si>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</si>
  <si>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</si>
  <si>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</si>
  <si>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</si>
  <si>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</si>
  <si>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</si>
  <si>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</si>
  <si>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</si>
  <si>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</si>
  <si>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</si>
  <si>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</si>
  <si>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</si>
  <si>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</si>
  <si>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</si>
  <si>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</si>
  <si>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</si>
  <si>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</si>
  <si>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</si>
  <si>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</si>
  <si>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</si>
  <si>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</si>
  <si>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</si>
  <si>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</si>
  <si>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</si>
  <si>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</si>
  <si>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</si>
  <si>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</si>
  <si>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</si>
  <si>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</si>
  <si>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</si>
  <si>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</si>
  <si>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</si>
  <si>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</si>
  <si>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</si>
  <si>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</si>
  <si>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</si>
  <si>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</si>
  <si>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</si>
  <si>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</si>
  <si>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</si>
  <si>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</si>
  <si>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</si>
  <si>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</si>
  <si>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</si>
  <si>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</si>
  <si>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</si>
  <si>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</si>
  <si>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</si>
  <si>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</si>
  <si>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</si>
  <si>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</si>
  <si>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</si>
  <si>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</si>
  <si>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</si>
  <si>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</si>
  <si>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</si>
  <si>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</si>
  <si>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</si>
  <si>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</si>
  <si>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</si>
  <si>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</si>
  <si>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</si>
  <si>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</si>
  <si>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</si>
  <si>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</si>
  <si>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</si>
  <si>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</si>
  <si>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</si>
  <si>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</si>
  <si>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</si>
  <si>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</si>
  <si>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</si>
  <si>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</si>
  <si>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</si>
  <si>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</si>
  <si>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</si>
  <si>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</si>
  <si>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</si>
  <si>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</si>
  <si>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</si>
  <si>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</si>
  <si>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</si>
  <si>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</si>
  <si>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</si>
  <si>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</si>
  <si>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</si>
  <si>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</si>
  <si>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</si>
  <si>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</si>
  <si>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</si>
  <si>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</si>
  <si>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</si>
  <si>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</si>
  <si>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</si>
  <si>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</si>
  <si>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</si>
  <si>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</si>
  <si>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</si>
  <si>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</si>
  <si>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</si>
  <si>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</si>
  <si>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</si>
  <si>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</si>
  <si>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</si>
  <si>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</si>
  <si>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</si>
  <si>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</si>
  <si>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</si>
  <si>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</si>
  <si>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</si>
  <si>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</si>
  <si>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</si>
  <si>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</si>
  <si>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</si>
  <si>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</si>
  <si>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</si>
  <si>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</si>
  <si>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</si>
  <si>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</si>
  <si>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</si>
  <si>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</si>
  <si>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</si>
  <si>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</si>
  <si>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</si>
  <si>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</si>
  <si>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</si>
  <si>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</si>
  <si>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</si>
  <si>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</si>
  <si>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</si>
  <si>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</si>
  <si>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</si>
  <si>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</si>
  <si>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</si>
  <si>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</si>
  <si>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</si>
  <si>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</si>
  <si>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</si>
  <si>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</si>
  <si>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</si>
  <si>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</si>
  <si>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</si>
  <si>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</si>
  <si>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</si>
  <si>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</si>
  <si>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</si>
  <si>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</si>
  <si>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</si>
  <si>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</si>
  <si>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</si>
  <si>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</si>
  <si>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</si>
  <si>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</si>
  <si>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</si>
  <si>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</si>
  <si>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</si>
  <si>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</si>
  <si>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</si>
  <si>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</si>
  <si>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</si>
  <si>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</si>
  <si>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</si>
  <si>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</si>
  <si>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</si>
  <si>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</si>
  <si>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</si>
  <si>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</si>
  <si>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</si>
  <si>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</si>
  <si>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</si>
  <si>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</si>
  <si>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</si>
  <si>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</si>
  <si>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</si>
  <si>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</si>
  <si>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</si>
  <si>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</si>
  <si>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</si>
  <si>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</si>
  <si>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</si>
  <si>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</si>
  <si>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</si>
  <si>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</si>
  <si>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</si>
  <si>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</si>
  <si>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</si>
  <si>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</si>
  <si>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</si>
  <si>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</si>
  <si>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</si>
  <si>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</si>
  <si>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</si>
  <si>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</si>
  <si>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</si>
  <si>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</si>
  <si>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</si>
  <si>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</si>
  <si>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</si>
  <si>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</si>
  <si>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</si>
  <si>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</si>
  <si>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</si>
  <si>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</si>
  <si>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</si>
  <si>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</si>
  <si>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</si>
  <si>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</si>
  <si>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</si>
  <si>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</si>
  <si>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</si>
  <si>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</si>
  <si>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</si>
  <si>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</si>
  <si>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</si>
  <si>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</si>
  <si>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</si>
  <si>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</si>
  <si>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</si>
  <si>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</si>
  <si>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</si>
  <si>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</si>
  <si>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</si>
  <si>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</si>
  <si>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</si>
  <si>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</si>
  <si>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</si>
  <si>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</si>
  <si>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</si>
  <si>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</si>
  <si>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</si>
  <si>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</si>
  <si>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</si>
  <si>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</si>
  <si>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</si>
  <si>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</si>
  <si>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</si>
  <si>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</si>
  <si>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</si>
  <si>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</si>
  <si>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</si>
  <si>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</si>
  <si>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</si>
  <si>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</si>
  <si>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</si>
  <si>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</si>
  <si>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</si>
  <si>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</si>
  <si>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</si>
  <si>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</si>
  <si>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</si>
  <si>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</si>
  <si>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</si>
  <si>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</si>
  <si>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</si>
  <si>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</si>
  <si>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</si>
  <si>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</si>
  <si>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</si>
  <si>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</si>
  <si>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</si>
  <si>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</si>
  <si>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</si>
  <si>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</si>
  <si>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</si>
  <si>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</si>
  <si>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</si>
  <si>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</si>
  <si>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</si>
  <si>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</si>
  <si>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</si>
  <si>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</si>
  <si>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</si>
  <si>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</si>
  <si>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</si>
  <si>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</si>
  <si>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</si>
  <si>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</si>
  <si>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</si>
  <si>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</si>
  <si>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</si>
  <si>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</si>
  <si>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</si>
  <si>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</si>
  <si>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</si>
  <si>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</si>
  <si>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</si>
  <si>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</si>
  <si>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</si>
  <si>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</si>
  <si>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</si>
  <si>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</si>
  <si>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</si>
  <si>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</si>
  <si>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</si>
  <si>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</si>
  <si>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</si>
  <si>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</si>
  <si>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</si>
  <si>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</si>
  <si>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</si>
  <si>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</si>
  <si>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</si>
  <si>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</si>
  <si>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</si>
  <si>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</si>
  <si>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</si>
  <si>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</si>
  <si>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</si>
  <si>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</si>
  <si>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</si>
  <si>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</si>
  <si>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</si>
  <si>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</si>
  <si>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</si>
  <si>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</si>
  <si>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</si>
  <si>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</si>
  <si>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</si>
  <si>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</si>
  <si>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</si>
  <si>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</si>
  <si>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</si>
  <si>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</si>
  <si>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</si>
  <si>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</si>
  <si>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</si>
  <si>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</si>
  <si>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</si>
  <si>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</si>
  <si>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</si>
  <si>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</si>
  <si>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</si>
  <si>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</si>
  <si>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</si>
  <si>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</si>
  <si>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</si>
  <si>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</si>
  <si>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</si>
  <si>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</si>
  <si>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</si>
  <si>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</si>
  <si>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</si>
  <si>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</si>
  <si>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</si>
  <si>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</si>
  <si>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</si>
  <si>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</si>
  <si>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</si>
  <si>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</si>
  <si>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</si>
  <si>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</si>
  <si>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</si>
  <si>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</si>
  <si>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</si>
  <si>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</si>
  <si>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</si>
  <si>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</si>
  <si>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</si>
  <si>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</si>
  <si>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</si>
  <si>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</si>
  <si>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</si>
  <si>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</si>
  <si>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</si>
  <si>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</si>
  <si>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</si>
  <si>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</si>
  <si>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</si>
  <si>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</si>
  <si>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</si>
  <si>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</si>
  <si>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</si>
  <si>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</si>
  <si>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</si>
  <si>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</si>
  <si>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</si>
  <si>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</si>
  <si>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</si>
  <si>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</si>
  <si>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</si>
  <si>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</si>
  <si>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</si>
  <si>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</si>
  <si>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</si>
  <si>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</si>
  <si>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</si>
  <si>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</si>
  <si>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</si>
  <si>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</si>
  <si>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</si>
  <si>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</si>
  <si>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</si>
  <si>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</si>
  <si>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</si>
  <si>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</si>
  <si>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</si>
  <si>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</si>
  <si>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</si>
  <si>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</si>
  <si>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</si>
  <si>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</si>
  <si>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</si>
  <si>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</si>
  <si>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</si>
  <si>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</si>
  <si>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</si>
  <si>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</si>
  <si>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</si>
  <si>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</si>
  <si>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</si>
  <si>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</si>
  <si>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</si>
  <si>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</si>
  <si>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</si>
  <si>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</si>
  <si>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</si>
  <si>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</si>
  <si>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</si>
  <si>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</si>
  <si>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</si>
  <si>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</si>
  <si>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</si>
  <si>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</si>
  <si>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</si>
  <si>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</si>
  <si>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</si>
  <si>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</si>
  <si>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</si>
  <si>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</si>
  <si>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</si>
  <si>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</si>
  <si>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</si>
  <si>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</si>
  <si>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</si>
  <si>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</si>
  <si>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</si>
  <si>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</si>
  <si>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</si>
  <si>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</si>
  <si>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</si>
  <si>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</si>
  <si>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</si>
  <si>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</si>
  <si>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</si>
  <si>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</si>
  <si>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</si>
  <si>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</si>
  <si>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</si>
  <si>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</si>
  <si>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</si>
  <si>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</si>
  <si>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</si>
  <si>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</si>
  <si>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</si>
  <si>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</si>
  <si>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</si>
  <si>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</si>
  <si>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</si>
  <si>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</si>
  <si>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</si>
  <si>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</si>
  <si>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</si>
  <si>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</si>
  <si>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</si>
  <si>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</si>
  <si>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</si>
  <si>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</si>
  <si>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</si>
  <si>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</si>
  <si>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</si>
  <si>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</si>
  <si>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</si>
  <si>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</si>
  <si>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</si>
  <si>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</si>
  <si>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</si>
  <si>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</si>
  <si>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</si>
  <si>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</si>
  <si>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</si>
  <si>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</si>
  <si>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</si>
  <si>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</si>
  <si>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</si>
  <si>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</si>
  <si>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</si>
  <si>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</si>
  <si>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</si>
  <si>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</si>
  <si>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</si>
  <si>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</si>
  <si>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</si>
  <si>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</si>
  <si>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</si>
  <si>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</si>
  <si>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</si>
  <si>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</si>
  <si>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</si>
  <si>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</si>
  <si>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</si>
  <si>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</si>
  <si>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</si>
  <si>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</si>
  <si>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</si>
  <si>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</si>
  <si>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</si>
  <si>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</si>
  <si>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</si>
  <si>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</si>
  <si>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</si>
  <si>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</si>
  <si>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</si>
  <si>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</si>
  <si>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</si>
  <si>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</si>
  <si>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</si>
  <si>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</si>
  <si>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</si>
  <si>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</si>
  <si>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</si>
  <si>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</si>
  <si>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</si>
  <si>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</si>
  <si>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</si>
  <si>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</si>
  <si>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</si>
  <si>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</si>
  <si>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</si>
  <si>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</si>
  <si>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</si>
  <si>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</si>
  <si>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</si>
  <si>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</si>
  <si>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</si>
  <si>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</si>
  <si>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</si>
  <si>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</si>
  <si>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</si>
  <si>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</si>
  <si>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</si>
  <si>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</si>
  <si>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</si>
  <si>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</si>
  <si>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</si>
  <si>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</si>
  <si>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</si>
  <si>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</si>
  <si>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</si>
  <si>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</si>
  <si>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</si>
  <si>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</si>
  <si>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</si>
  <si>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</si>
  <si>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</si>
  <si>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</si>
  <si>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</si>
  <si>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</si>
  <si>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</si>
  <si>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</si>
  <si>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</si>
  <si>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</si>
  <si>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</si>
  <si>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</si>
  <si>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</si>
  <si>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</si>
  <si>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</si>
  <si>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</si>
  <si>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</si>
  <si>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</si>
  <si>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</si>
  <si>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</si>
  <si>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</si>
  <si>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</si>
  <si>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</si>
  <si>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</si>
  <si>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</si>
  <si>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</si>
  <si>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</si>
  <si>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</si>
  <si>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</si>
  <si>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</si>
  <si>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</si>
  <si>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</si>
  <si>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</si>
  <si>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</si>
  <si>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</si>
  <si>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</si>
  <si>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</si>
  <si>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</si>
  <si>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</si>
  <si>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</si>
  <si>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</si>
  <si>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</si>
  <si>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</si>
  <si>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</si>
  <si>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</si>
  <si>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</si>
  <si>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</si>
  <si>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</si>
  <si>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</si>
  <si>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</si>
  <si>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</si>
  <si>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</si>
  <si>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</si>
  <si>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</si>
  <si>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</si>
  <si>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</si>
  <si>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</si>
  <si>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</si>
  <si>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</si>
  <si>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</si>
  <si>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</si>
  <si>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</si>
  <si>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</si>
  <si>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</si>
  <si>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</si>
  <si>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</si>
  <si>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</si>
  <si>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</si>
  <si>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</si>
  <si>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</si>
  <si>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</si>
  <si>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</si>
  <si>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</si>
  <si>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</si>
  <si>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</si>
  <si>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</si>
  <si>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</si>
  <si>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</si>
  <si>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</si>
  <si>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</si>
  <si>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</si>
  <si>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</si>
  <si>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</si>
  <si>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</si>
  <si>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</si>
  <si>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</si>
  <si>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</si>
  <si>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</si>
  <si>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</si>
  <si>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</si>
  <si>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</si>
  <si>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</si>
  <si>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</si>
  <si>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</si>
  <si>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</si>
  <si>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</si>
  <si>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</si>
  <si>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</si>
  <si>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</si>
  <si>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</si>
  <si>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</si>
  <si>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</si>
  <si>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</si>
  <si>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</si>
  <si>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</si>
  <si>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</si>
  <si>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</si>
  <si>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</si>
  <si>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</si>
  <si>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</si>
  <si>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</si>
  <si>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</si>
  <si>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</si>
  <si>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</si>
  <si>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</si>
  <si>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</si>
  <si>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</si>
  <si>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</si>
  <si>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</si>
  <si>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</si>
  <si>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</si>
  <si>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</si>
  <si>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</si>
  <si>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</si>
  <si>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</si>
  <si>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</si>
  <si>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</si>
  <si>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</si>
  <si>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</si>
  <si>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</si>
  <si>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</si>
  <si>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</si>
  <si>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</si>
  <si>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</si>
  <si>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</si>
  <si>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</si>
  <si>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</si>
  <si>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</si>
  <si>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</si>
  <si>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</si>
  <si>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</si>
  <si>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</si>
  <si>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</si>
  <si>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</si>
  <si>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</si>
  <si>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</si>
  <si>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</si>
  <si>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</si>
  <si>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</si>
  <si>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</si>
  <si>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</si>
  <si>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</si>
  <si>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</si>
  <si>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</si>
  <si>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</si>
  <si>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</si>
  <si>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</si>
  <si>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</si>
  <si>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</si>
  <si>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</si>
  <si>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</si>
  <si>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</si>
  <si>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</si>
  <si>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</si>
  <si>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</si>
  <si>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</si>
  <si>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</si>
  <si>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</si>
  <si>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</si>
  <si>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</si>
  <si>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</si>
  <si>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</si>
  <si>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</si>
  <si>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</si>
  <si>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</si>
  <si>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</si>
  <si>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</si>
  <si>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</si>
  <si>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</si>
  <si>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</si>
  <si>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</si>
  <si>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</si>
  <si>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</si>
  <si>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</si>
  <si>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</si>
  <si>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</si>
  <si>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</si>
  <si>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</si>
  <si>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</si>
  <si>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</si>
  <si>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</si>
  <si>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</si>
  <si>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</si>
  <si>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</si>
  <si>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</si>
  <si>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</si>
  <si>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</si>
  <si>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</si>
  <si>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</si>
  <si>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</si>
  <si>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</si>
  <si>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</si>
  <si>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</si>
  <si>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</si>
  <si>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</si>
  <si>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</si>
  <si>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</si>
  <si>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</si>
  <si>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</si>
  <si>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</si>
  <si>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</si>
  <si>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</si>
  <si>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</si>
  <si>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</si>
  <si>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</si>
  <si>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</si>
  <si>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</si>
  <si>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</si>
  <si>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</si>
  <si>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</si>
  <si>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</si>
  <si>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</si>
  <si>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</si>
  <si>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</si>
  <si>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</si>
  <si>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</si>
  <si>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</si>
  <si>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</si>
  <si>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</si>
  <si>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</si>
  <si>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</si>
  <si>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</si>
  <si>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</si>
  <si>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</si>
  <si>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</si>
  <si>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</si>
  <si>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</si>
  <si>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</si>
  <si>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</si>
  <si>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</si>
  <si>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</si>
  <si>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</si>
  <si>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</si>
  <si>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</si>
  <si>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</si>
  <si>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</si>
  <si>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</si>
  <si>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</si>
  <si>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</si>
  <si>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</si>
  <si>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</si>
  <si>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</si>
  <si>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</si>
  <si>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</si>
  <si>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</si>
  <si>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</si>
  <si>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</si>
  <si>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</si>
  <si>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</si>
  <si>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</si>
  <si>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</si>
  <si>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</si>
  <si>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</si>
  <si>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</si>
  <si>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</si>
  <si>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</si>
  <si>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</si>
  <si>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</si>
  <si>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</si>
  <si>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</si>
  <si>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</si>
  <si>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</si>
  <si>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</si>
  <si>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</si>
  <si>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</si>
  <si>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</si>
  <si>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</si>
  <si>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</si>
  <si>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</si>
  <si>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</si>
  <si>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</si>
  <si>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</si>
  <si>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</si>
  <si>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</si>
  <si>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</si>
  <si>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</si>
  <si>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</si>
  <si>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</si>
  <si>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</si>
  <si>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</si>
  <si>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</si>
  <si>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</si>
  <si>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</si>
  <si>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</si>
  <si>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</si>
  <si>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</si>
  <si>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</si>
  <si>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</si>
  <si>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</si>
  <si>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</si>
  <si>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</si>
  <si>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</si>
  <si>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</si>
  <si>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</si>
  <si>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</si>
  <si>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</si>
  <si>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</si>
  <si>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</si>
  <si>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</si>
  <si>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</si>
  <si>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</si>
  <si>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</si>
  <si>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</si>
  <si>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</si>
  <si>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</si>
  <si>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</si>
  <si>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</si>
  <si>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</si>
  <si>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</si>
  <si>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</si>
  <si>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</si>
  <si>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</si>
  <si>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</si>
  <si>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</si>
  <si>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</si>
  <si>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</si>
  <si>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</si>
  <si>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</si>
  <si>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</si>
  <si>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</si>
  <si>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</si>
  <si>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</si>
  <si>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</si>
  <si>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</si>
  <si>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</si>
  <si>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</si>
  <si>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</si>
  <si>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</si>
  <si>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</si>
  <si>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</si>
  <si>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</si>
  <si>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</si>
  <si>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</si>
  <si>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</si>
  <si>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</si>
  <si>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</si>
  <si>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</si>
  <si>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</si>
  <si>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</si>
  <si>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</si>
  <si>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</si>
  <si>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</si>
  <si>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</si>
  <si>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</si>
  <si>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</si>
  <si>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</si>
  <si>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</si>
  <si>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</si>
  <si>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</si>
  <si>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</si>
  <si>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</si>
  <si>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</si>
  <si>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</si>
  <si>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</si>
  <si>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</si>
  <si>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</si>
  <si>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</si>
  <si>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</si>
  <si>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</si>
  <si>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</si>
  <si>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</si>
  <si>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</si>
  <si>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</si>
  <si>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</si>
  <si>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</si>
  <si>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</si>
  <si>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</si>
  <si>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</si>
  <si>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</si>
  <si>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</si>
  <si>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</si>
  <si>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</si>
  <si>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</si>
  <si>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</si>
  <si>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</si>
  <si>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</si>
  <si>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</si>
  <si>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</si>
  <si>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</si>
  <si>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</si>
  <si>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</si>
  <si>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</si>
  <si>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</si>
  <si>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</si>
  <si>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</si>
  <si>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</si>
  <si>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</si>
  <si>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</si>
  <si>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</si>
  <si>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</si>
  <si>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</si>
  <si>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</si>
  <si>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</si>
  <si>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</si>
  <si>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</si>
  <si>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</si>
  <si>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</si>
  <si>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</si>
  <si>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</si>
  <si>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</si>
  <si>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</si>
  <si>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</si>
  <si>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</si>
  <si>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</si>
  <si>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</si>
  <si>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</si>
  <si>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</si>
  <si>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</si>
  <si>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</si>
  <si>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</si>
  <si>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</si>
  <si>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</si>
  <si>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</si>
  <si>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</si>
  <si>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</si>
  <si>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</si>
  <si>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</si>
  <si>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</si>
  <si>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</si>
  <si>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</si>
  <si>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</si>
  <si>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</si>
  <si>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</si>
  <si>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</si>
  <si>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</si>
  <si>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</si>
  <si>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</si>
  <si>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</si>
  <si>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</si>
  <si>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</si>
  <si>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</si>
  <si>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</si>
  <si>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</si>
  <si>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</si>
  <si>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</si>
  <si>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</si>
  <si>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</si>
  <si>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</si>
  <si>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</si>
  <si>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</si>
  <si>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</si>
  <si>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</si>
  <si>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</si>
  <si>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</si>
  <si>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</si>
  <si>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</si>
  <si>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</si>
  <si>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</si>
  <si>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</si>
  <si>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</si>
  <si>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</si>
  <si>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</si>
  <si>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</si>
  <si>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</si>
  <si>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</si>
  <si>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</si>
  <si>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</si>
  <si>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</si>
  <si>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</si>
  <si>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</si>
  <si>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</si>
  <si>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</si>
  <si>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</si>
  <si>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</si>
  <si>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</si>
  <si>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</si>
  <si>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</si>
  <si>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</si>
  <si>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</si>
  <si>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</si>
  <si>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</si>
  <si>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</si>
  <si>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</si>
  <si>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</si>
  <si>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</si>
  <si>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</si>
  <si>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</si>
  <si>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</si>
  <si>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</si>
  <si>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</si>
  <si>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</si>
  <si>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</si>
  <si>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</si>
  <si>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</si>
  <si>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</si>
  <si>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</si>
  <si>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</si>
  <si>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</si>
  <si>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</si>
  <si>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</si>
  <si>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</si>
  <si>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</si>
  <si>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</si>
  <si>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</si>
  <si>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</si>
  <si>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</si>
  <si>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</si>
  <si>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</si>
  <si>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</si>
  <si>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</si>
  <si>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</si>
  <si>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</si>
  <si>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</si>
  <si>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</si>
  <si>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</si>
  <si>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</si>
  <si>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</si>
  <si>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</si>
  <si>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</si>
  <si>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</si>
  <si>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</si>
  <si>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</si>
  <si>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</si>
  <si>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</si>
  <si>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</si>
  <si>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</si>
  <si>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</si>
  <si>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</si>
  <si>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</si>
  <si>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</si>
  <si>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</si>
  <si>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</si>
  <si>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</si>
  <si>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</si>
  <si>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</si>
  <si>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</si>
  <si>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</si>
  <si>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</si>
  <si>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</si>
  <si>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</si>
  <si>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</si>
  <si>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</si>
  <si>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</si>
  <si>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</si>
  <si>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</si>
  <si>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</si>
  <si>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</si>
  <si>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</si>
  <si>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</si>
  <si>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</si>
  <si>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</si>
  <si>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</si>
  <si>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</si>
  <si>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</si>
  <si>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</si>
  <si>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</si>
  <si>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</si>
  <si>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</si>
  <si>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</si>
  <si>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</si>
  <si>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</si>
  <si>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</si>
  <si>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</si>
  <si>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</si>
  <si>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</si>
  <si>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</si>
  <si>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</si>
  <si>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</si>
  <si>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</si>
  <si>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</si>
  <si>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</si>
  <si>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</si>
  <si>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</si>
  <si>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</si>
  <si>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</si>
  <si>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</si>
  <si>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</si>
  <si>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</si>
  <si>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</si>
  <si>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</si>
  <si>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</si>
  <si>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</si>
  <si>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</si>
  <si>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</si>
  <si>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</si>
  <si>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</si>
  <si>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</si>
  <si>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</si>
  <si>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</si>
  <si>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</si>
  <si>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</si>
  <si>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</si>
  <si>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</si>
  <si>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</si>
  <si>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</si>
  <si>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</si>
  <si>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</si>
  <si>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</si>
  <si>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</si>
  <si>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</si>
  <si>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</si>
  <si>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</si>
  <si>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</si>
  <si>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</si>
  <si>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</si>
  <si>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</si>
  <si>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</si>
  <si>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</si>
  <si>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</si>
  <si>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</si>
  <si>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</si>
  <si>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</si>
  <si>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</si>
  <si>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</si>
  <si>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</si>
  <si>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</si>
  <si>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</si>
  <si>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</si>
  <si>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</si>
  <si>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</si>
  <si>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</si>
  <si>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</si>
  <si>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</si>
  <si>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</si>
  <si>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</si>
  <si>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</si>
  <si>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</si>
  <si>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</si>
  <si>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</si>
  <si>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</si>
  <si>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</si>
  <si>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</si>
  <si>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</si>
  <si>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</si>
  <si>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</si>
  <si>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</si>
  <si>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</si>
  <si>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</si>
  <si>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</si>
  <si>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</si>
  <si>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</si>
  <si>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</si>
  <si>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</si>
  <si>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</si>
  <si>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</si>
  <si>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</si>
  <si>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</si>
  <si>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</si>
  <si>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</si>
  <si>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</si>
  <si>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</si>
  <si>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</si>
  <si>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</si>
  <si>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</si>
  <si>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</si>
  <si>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</si>
  <si>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</si>
  <si>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</si>
  <si>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</si>
  <si>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</si>
  <si>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</si>
  <si>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</si>
  <si>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</si>
  <si>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</si>
  <si>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</si>
  <si>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</si>
  <si>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</si>
  <si>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</si>
  <si>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</si>
  <si>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</si>
  <si>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</si>
  <si>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</si>
  <si>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</si>
  <si>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</si>
  <si>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</si>
  <si>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</si>
  <si>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</si>
  <si>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</si>
  <si>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</si>
  <si>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</si>
  <si>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</si>
  <si>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</si>
  <si>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</si>
  <si>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</si>
  <si>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</si>
  <si>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</si>
  <si>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</si>
  <si>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</si>
  <si>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</si>
  <si>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</si>
  <si>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</si>
  <si>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</si>
  <si>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</si>
  <si>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</si>
  <si>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</si>
  <si>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</si>
  <si>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</si>
  <si>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</si>
  <si>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</si>
  <si>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</si>
  <si>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</si>
  <si>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</si>
  <si>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</si>
  <si>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</si>
  <si>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</si>
  <si>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</si>
  <si>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</si>
  <si>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</si>
  <si>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</si>
  <si>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</si>
  <si>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</si>
  <si>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</si>
  <si>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</si>
  <si>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</si>
  <si>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</si>
  <si>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</si>
  <si>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</si>
  <si>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</si>
  <si>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</si>
  <si>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</si>
  <si>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</si>
  <si>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</si>
  <si>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</si>
  <si>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</si>
  <si>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</si>
  <si>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</si>
  <si>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</si>
  <si>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</si>
  <si>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</si>
  <si>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</si>
  <si>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</si>
  <si>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</si>
  <si>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</si>
  <si>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</si>
  <si>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</si>
  <si>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</si>
  <si>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</si>
  <si>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</si>
  <si>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</si>
  <si>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</si>
  <si>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</si>
  <si>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</si>
  <si>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</si>
  <si>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</si>
  <si>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</si>
  <si>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</si>
  <si>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</si>
  <si>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</si>
  <si>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</si>
  <si>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</si>
  <si>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</si>
  <si>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</si>
  <si>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</si>
  <si>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</si>
  <si>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</si>
  <si>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</si>
  <si>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</si>
  <si>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</si>
  <si>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</si>
  <si>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</si>
  <si>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</si>
  <si>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</si>
  <si>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</si>
  <si>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</si>
  <si>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</si>
  <si>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</si>
  <si>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</si>
  <si>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</si>
  <si>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</si>
  <si>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</si>
  <si>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</si>
  <si>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</si>
  <si>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</si>
  <si>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</si>
  <si>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</si>
  <si>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</si>
  <si>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</si>
  <si>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</si>
  <si>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</si>
  <si>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</si>
  <si>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</si>
  <si>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</si>
  <si>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</si>
  <si>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</si>
  <si>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</si>
  <si>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</si>
  <si>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</si>
  <si>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</si>
  <si>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</si>
  <si>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</si>
  <si>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</si>
  <si>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</si>
  <si>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</si>
  <si>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</si>
  <si>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</si>
  <si>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</si>
  <si>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</si>
  <si>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</si>
  <si>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</si>
  <si>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</si>
  <si>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</si>
  <si>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</si>
  <si>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</si>
  <si>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</si>
  <si>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</si>
  <si>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</si>
  <si>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</si>
  <si>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</si>
  <si>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</si>
  <si>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</si>
  <si>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</si>
  <si>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</si>
  <si>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</si>
  <si>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</si>
  <si>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</si>
  <si>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</si>
  <si>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</si>
  <si>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</si>
  <si>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</si>
  <si>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</si>
  <si>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</si>
  <si>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</si>
  <si>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</si>
  <si>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</si>
  <si>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</si>
  <si>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</si>
  <si>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</si>
  <si>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</si>
  <si>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</si>
  <si>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</si>
  <si>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</si>
  <si>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</si>
  <si>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</si>
  <si>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</si>
  <si>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</si>
  <si>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</si>
  <si>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</si>
  <si>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</si>
  <si>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</si>
  <si>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</si>
  <si>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</si>
  <si>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</si>
  <si>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</si>
  <si>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</si>
  <si>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</si>
  <si>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</si>
  <si>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</si>
  <si>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</si>
  <si>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</si>
  <si>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</si>
  <si>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</si>
  <si>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</si>
  <si>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</si>
  <si>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</si>
  <si>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</si>
  <si>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</si>
  <si>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</si>
  <si>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</si>
  <si>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</si>
  <si>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</si>
  <si>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</si>
  <si>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</si>
  <si>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</si>
  <si>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</si>
  <si>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</si>
  <si>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</si>
  <si>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</si>
  <si>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</si>
  <si>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</si>
  <si>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</si>
  <si>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</si>
  <si>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</si>
  <si>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</si>
  <si>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</si>
  <si>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</si>
  <si>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</si>
  <si>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</si>
  <si>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</si>
  <si>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</si>
  <si>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</si>
  <si>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</si>
  <si>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</si>
  <si>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</si>
  <si>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</si>
  <si>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</si>
  <si>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</si>
  <si>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</si>
  <si>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</si>
  <si>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</si>
  <si>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</si>
  <si>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</si>
  <si>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</si>
  <si>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</si>
  <si>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</si>
  <si>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</si>
  <si>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</si>
  <si>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</si>
  <si>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</si>
  <si>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</si>
  <si>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</si>
  <si>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</si>
  <si>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</si>
  <si>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</si>
  <si>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</si>
  <si>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</si>
  <si>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</si>
  <si>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</si>
  <si>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</si>
  <si>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</si>
  <si>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</si>
  <si>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</si>
  <si>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</si>
  <si>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</si>
  <si>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</si>
  <si>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</si>
  <si>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</si>
  <si>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</si>
  <si>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</si>
  <si>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</si>
  <si>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</si>
  <si>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</si>
  <si>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</si>
  <si>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</si>
  <si>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</si>
  <si>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</si>
  <si>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</si>
  <si>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</si>
  <si>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</si>
  <si>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</si>
  <si>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</si>
  <si>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</si>
  <si>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</si>
  <si>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</si>
  <si>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</si>
  <si>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</si>
  <si>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</si>
  <si>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</si>
  <si>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</si>
  <si>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</si>
  <si>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</si>
  <si>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</si>
  <si>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</si>
  <si>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</si>
  <si>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</si>
  <si>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</si>
  <si>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</si>
  <si>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</si>
  <si>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</si>
  <si>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</si>
  <si>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</si>
  <si>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</si>
  <si>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</si>
  <si>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</si>
  <si>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</si>
  <si>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</si>
  <si>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</si>
  <si>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</si>
  <si>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</si>
  <si>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</si>
  <si>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</si>
  <si>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</si>
  <si>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</si>
  <si>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</si>
  <si>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</si>
  <si>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</si>
  <si>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</si>
  <si>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</si>
  <si>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</si>
  <si>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</si>
  <si>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</si>
  <si>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</si>
  <si>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</si>
  <si>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</si>
  <si>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</si>
  <si>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</si>
  <si>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</si>
  <si>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</si>
  <si>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</si>
  <si>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</si>
  <si>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</si>
  <si>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</si>
  <si>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</si>
  <si>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</si>
  <si>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</si>
  <si>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</si>
  <si>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</si>
  <si>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</si>
  <si>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</si>
  <si>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</si>
  <si>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</si>
  <si>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</si>
  <si>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</si>
  <si>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</si>
  <si>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</si>
  <si>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</si>
  <si>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</si>
  <si>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</si>
  <si>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</si>
  <si>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</si>
  <si>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</si>
  <si>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</si>
  <si>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</si>
  <si>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</si>
  <si>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</si>
  <si>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</si>
  <si>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</si>
  <si>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</si>
  <si>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</si>
  <si>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</si>
  <si>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</si>
  <si>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</si>
  <si>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</si>
  <si>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</si>
  <si>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</si>
  <si>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</si>
  <si>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</si>
  <si>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</si>
  <si>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</si>
  <si>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</si>
  <si>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</si>
  <si>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</si>
  <si>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</si>
  <si>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</si>
  <si>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</si>
  <si>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</si>
  <si>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</si>
  <si>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</si>
  <si>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</si>
  <si>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</si>
  <si>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</si>
  <si>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</si>
  <si>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</si>
  <si>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</si>
  <si>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</si>
  <si>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</si>
  <si>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</si>
  <si>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</si>
  <si>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</si>
  <si>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</si>
  <si>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</si>
  <si>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</si>
  <si>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</si>
  <si>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</si>
  <si>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</si>
  <si>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</si>
  <si>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</si>
  <si>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</si>
  <si>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</si>
  <si>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</si>
  <si>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</si>
  <si>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</si>
  <si>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</si>
  <si>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</si>
  <si>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</si>
  <si>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</si>
  <si>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</si>
  <si>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</si>
  <si>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</si>
  <si>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</si>
  <si>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</si>
  <si>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</si>
  <si>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</si>
  <si>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</si>
  <si>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</si>
  <si>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</si>
  <si>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</si>
  <si>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</si>
  <si>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</si>
  <si>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</si>
  <si>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</si>
  <si>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</si>
  <si>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</si>
  <si>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</si>
  <si>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</si>
  <si>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</si>
  <si>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</si>
  <si>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</si>
  <si>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</si>
  <si>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</si>
  <si>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</si>
  <si>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</si>
  <si>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</si>
  <si>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</si>
  <si>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</si>
  <si>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</si>
  <si>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</si>
  <si>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</si>
  <si>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</si>
  <si>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</si>
  <si>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</si>
  <si>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</si>
  <si>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</si>
  <si>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</si>
  <si>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</si>
  <si>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</si>
  <si>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</si>
  <si>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</si>
  <si>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</si>
  <si>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</si>
  <si>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</si>
  <si>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</si>
  <si>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</si>
  <si>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</si>
  <si>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</si>
  <si>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</si>
  <si>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</si>
  <si>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</si>
  <si>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</si>
  <si>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</si>
  <si>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</si>
  <si>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</si>
  <si>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</si>
  <si>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</si>
  <si>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</si>
  <si>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</si>
  <si>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</si>
  <si>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</si>
  <si>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</si>
  <si>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</si>
  <si>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</si>
  <si>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</si>
  <si>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</si>
  <si>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</si>
  <si>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</si>
  <si>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</si>
  <si>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</si>
  <si>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</si>
  <si>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</si>
  <si>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</si>
  <si>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</si>
  <si>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</si>
  <si>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</si>
  <si>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</si>
  <si>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</si>
  <si>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</si>
  <si>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</si>
  <si>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</si>
  <si>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</si>
  <si>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</si>
  <si>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</si>
  <si>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</si>
  <si>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</si>
  <si>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</si>
  <si>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</si>
  <si>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</si>
  <si>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</si>
  <si>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</si>
  <si>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</si>
  <si>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</si>
  <si>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</si>
  <si>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</si>
  <si>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</si>
  <si>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</si>
  <si>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</si>
  <si>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</si>
  <si>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</si>
  <si>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</si>
  <si>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</si>
  <si>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</si>
  <si>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</si>
  <si>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</si>
  <si>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</si>
  <si>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</si>
  <si>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</si>
  <si>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</si>
  <si>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</si>
  <si>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</si>
  <si>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</si>
  <si>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</si>
  <si>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</si>
  <si>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</si>
  <si>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</si>
  <si>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</si>
  <si>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</si>
  <si>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</si>
  <si>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</si>
  <si>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</si>
  <si>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</si>
  <si>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</si>
  <si>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</si>
  <si>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</si>
  <si>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</si>
  <si>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</si>
  <si>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</si>
  <si>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</si>
  <si>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</si>
  <si>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</si>
  <si>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</si>
  <si>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</si>
  <si>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</si>
  <si>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</si>
  <si>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</si>
  <si>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</si>
  <si>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</si>
  <si>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</si>
  <si>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</si>
  <si>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</si>
  <si>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</si>
  <si>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</si>
  <si>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</si>
  <si>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</si>
  <si>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</si>
  <si>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</si>
  <si>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</si>
  <si>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</si>
  <si>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</si>
  <si>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</si>
  <si>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</si>
  <si>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</si>
  <si>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</si>
  <si>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</si>
  <si>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</si>
  <si>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</si>
  <si>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</si>
  <si>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</si>
  <si>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</si>
  <si>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</si>
  <si>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</si>
  <si>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</si>
  <si>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</si>
  <si>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</si>
  <si>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</si>
  <si>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</si>
  <si>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</si>
  <si>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</si>
  <si>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</si>
  <si>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</si>
  <si>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</si>
  <si>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</si>
  <si>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</si>
  <si>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</si>
  <si>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</si>
  <si>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</si>
  <si>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</si>
  <si>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</si>
  <si>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</si>
  <si>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</si>
  <si>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</si>
  <si>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</si>
  <si>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</si>
  <si>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</si>
  <si>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</si>
  <si>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</si>
  <si>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</si>
  <si>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</si>
  <si>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</si>
  <si>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</si>
  <si>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</si>
  <si>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</si>
  <si>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</si>
  <si>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</si>
  <si>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</si>
  <si>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</si>
  <si>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</si>
  <si>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</si>
  <si>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</si>
  <si>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</si>
  <si>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</si>
  <si>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</si>
  <si>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</si>
  <si>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</si>
  <si>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</si>
  <si>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</si>
  <si>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</si>
  <si>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</si>
  <si>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</si>
  <si>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</si>
  <si>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</si>
  <si>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</si>
  <si>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</si>
  <si>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</si>
  <si>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</si>
  <si>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</si>
  <si>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</si>
  <si>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</si>
  <si>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</si>
  <si>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</si>
  <si>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</si>
  <si>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</si>
  <si>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</si>
  <si>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</si>
  <si>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</si>
  <si>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</si>
  <si>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</si>
  <si>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</si>
  <si>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</si>
  <si>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</si>
  <si>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</si>
  <si>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</si>
  <si>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</si>
  <si>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</si>
  <si>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</si>
  <si>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</si>
  <si>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</si>
  <si>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</si>
  <si>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</si>
  <si>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</si>
  <si>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</si>
  <si>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</si>
  <si>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</si>
  <si>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</si>
  <si>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</si>
  <si>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</si>
  <si>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</si>
  <si>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</si>
  <si>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</si>
  <si>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</si>
  <si>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</si>
  <si>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</si>
  <si>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</si>
  <si>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</si>
  <si>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</si>
  <si>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</si>
  <si>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</si>
  <si>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</si>
  <si>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</si>
  <si>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</si>
  <si>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</si>
  <si>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</si>
  <si>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</si>
  <si>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</si>
  <si>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</si>
  <si>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</si>
  <si>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</si>
  <si>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</si>
  <si>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</si>
  <si>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</si>
  <si>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</si>
  <si>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</si>
  <si>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</si>
  <si>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</si>
  <si>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</si>
  <si>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</si>
  <si>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</si>
  <si>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</si>
  <si>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</si>
  <si>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</si>
  <si>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</si>
  <si>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</si>
  <si>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</si>
  <si>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</si>
  <si>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</si>
  <si>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</si>
  <si>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</si>
  <si>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</si>
  <si>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</si>
  <si>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</si>
  <si>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</si>
  <si>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</si>
  <si>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</si>
  <si>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</si>
  <si>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</si>
  <si>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</si>
  <si>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</si>
  <si>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</si>
  <si>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</si>
  <si>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</si>
  <si>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</si>
  <si>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</si>
  <si>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</si>
  <si>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</si>
  <si>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</si>
  <si>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</si>
  <si>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</si>
  <si>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</si>
  <si>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</si>
  <si>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</si>
  <si>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</si>
  <si>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</si>
  <si>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</si>
  <si>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</si>
  <si>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</si>
  <si>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</si>
  <si>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</si>
  <si>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</si>
  <si>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</si>
  <si>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</si>
  <si>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</si>
  <si>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</si>
  <si>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</si>
  <si>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</si>
  <si>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</si>
  <si>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</si>
  <si>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</si>
  <si>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</si>
  <si>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</si>
  <si>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</si>
  <si>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</si>
  <si>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</si>
  <si>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</si>
  <si>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</si>
  <si>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</si>
  <si>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</si>
  <si>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</si>
  <si>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</si>
  <si>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</si>
  <si>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</si>
  <si>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</si>
  <si>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</si>
  <si>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</si>
  <si>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</si>
  <si>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</si>
  <si>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</si>
  <si>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</si>
  <si>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</si>
  <si>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</si>
  <si>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</si>
  <si>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</si>
  <si>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</si>
  <si>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</si>
  <si>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</si>
  <si>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</si>
  <si>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</si>
  <si>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</si>
  <si>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</si>
  <si>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</si>
  <si>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</si>
  <si>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</si>
  <si>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</si>
  <si>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</si>
  <si>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</si>
  <si>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</si>
  <si>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</si>
  <si>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</si>
  <si>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</si>
  <si>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</si>
  <si>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</si>
  <si>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</si>
  <si>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</si>
  <si>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</si>
  <si>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</si>
  <si>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</si>
  <si>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</si>
  <si>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</si>
  <si>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</si>
  <si>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</si>
  <si>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</si>
  <si>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</si>
  <si>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</si>
  <si>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</si>
  <si>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</si>
  <si>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</si>
  <si>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</si>
  <si>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</si>
  <si>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</si>
  <si>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</si>
  <si>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</si>
  <si>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</si>
  <si>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</si>
  <si>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</si>
  <si>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</si>
  <si>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</si>
  <si>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</si>
  <si>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</si>
  <si>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</si>
  <si>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</si>
  <si>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</si>
  <si>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</si>
  <si>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</si>
  <si>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</si>
  <si>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</si>
  <si>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</si>
  <si>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</si>
  <si>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</si>
  <si>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</si>
  <si>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</si>
  <si>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</si>
  <si>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</si>
  <si>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</si>
  <si>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</si>
  <si>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</si>
  <si>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</si>
  <si>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</si>
  <si>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</si>
  <si>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</si>
  <si>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</si>
  <si>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</si>
  <si>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</si>
  <si>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</si>
  <si>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</si>
  <si>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</si>
  <si>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</si>
  <si>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</si>
  <si>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</si>
  <si>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</si>
  <si>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</si>
  <si>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</si>
  <si>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</si>
  <si>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</si>
  <si>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</si>
  <si>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</si>
  <si>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</si>
  <si>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</si>
  <si>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</si>
  <si>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</si>
  <si>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</si>
  <si>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</si>
  <si>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</si>
  <si>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</si>
  <si>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</si>
  <si>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</si>
  <si>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</si>
  <si>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</si>
  <si>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</si>
  <si>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</si>
  <si>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</si>
  <si>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</si>
  <si>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</si>
  <si>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</si>
  <si>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</si>
  <si>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</si>
  <si>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</si>
  <si>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</si>
  <si>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</si>
  <si>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</si>
  <si>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</si>
  <si>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</si>
  <si>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</si>
  <si>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</si>
  <si>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</si>
  <si>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</si>
  <si>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</si>
  <si>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</si>
  <si>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</si>
  <si>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</si>
  <si>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</si>
  <si>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</si>
  <si>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</si>
  <si>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</si>
  <si>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</si>
  <si>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</si>
  <si>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</si>
  <si>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</si>
  <si>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</si>
  <si>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</si>
  <si>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</si>
  <si>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</si>
  <si>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</si>
  <si>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</si>
  <si>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</si>
  <si>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</si>
  <si>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</si>
  <si>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</si>
  <si>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</si>
  <si>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</si>
  <si>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</si>
  <si>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</si>
  <si>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</si>
  <si>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</si>
  <si>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</si>
  <si>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</si>
  <si>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</si>
  <si>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</si>
  <si>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</si>
  <si>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</si>
  <si>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</si>
  <si>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</si>
  <si>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</si>
  <si>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</si>
  <si>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</si>
  <si>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</si>
  <si>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</si>
  <si>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</si>
  <si>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</si>
  <si>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</si>
  <si>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</si>
  <si>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</si>
  <si>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</si>
  <si>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</si>
  <si>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</si>
  <si>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</si>
  <si>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</si>
  <si>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</si>
  <si>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</si>
  <si>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</si>
  <si>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</si>
  <si>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</si>
  <si>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</si>
  <si>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</si>
  <si>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</si>
  <si>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</si>
  <si>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</si>
  <si>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</si>
  <si>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</si>
  <si>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</si>
  <si>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</si>
  <si>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</si>
  <si>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</si>
  <si>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</si>
  <si>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</si>
  <si>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</si>
  <si>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</si>
  <si>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</si>
  <si>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</si>
  <si>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</si>
  <si>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</si>
  <si>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</si>
  <si>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</si>
  <si>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</si>
  <si>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</si>
  <si>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</si>
  <si>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</si>
  <si>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</si>
  <si>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</si>
  <si>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</si>
  <si>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</si>
  <si>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</si>
  <si>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</si>
  <si>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</si>
  <si>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</si>
  <si>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</si>
  <si>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</si>
  <si>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</si>
  <si>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</si>
  <si>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</si>
  <si>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</si>
  <si>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</si>
  <si>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</si>
  <si>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</si>
  <si>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</si>
  <si>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</si>
  <si>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</si>
  <si>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</si>
  <si>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</si>
  <si>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</si>
  <si>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</si>
  <si>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</si>
  <si>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</si>
  <si>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</si>
  <si>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</si>
  <si>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</si>
  <si>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</si>
  <si>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</si>
  <si>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</si>
  <si>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</si>
  <si>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</si>
  <si>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</si>
  <si>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</si>
  <si>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</si>
  <si>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</si>
  <si>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</si>
  <si>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</si>
  <si>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</si>
  <si>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</si>
  <si>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</si>
  <si>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</si>
  <si>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</si>
  <si>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</si>
  <si>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</si>
  <si>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</si>
  <si>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</si>
  <si>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</si>
  <si>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</si>
  <si>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</si>
  <si>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</si>
  <si>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</si>
  <si>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</si>
  <si>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</si>
  <si>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</si>
  <si>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</si>
  <si>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</si>
  <si>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</si>
  <si>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</si>
  <si>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</si>
  <si>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</si>
  <si>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</si>
  <si>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</si>
  <si>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</si>
  <si>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</si>
  <si>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</si>
  <si>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</si>
  <si>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</si>
  <si>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</si>
  <si>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</si>
  <si>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</si>
  <si>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</si>
  <si>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</si>
  <si>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</si>
  <si>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</si>
  <si>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</si>
  <si>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</si>
  <si>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</si>
  <si>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</si>
  <si>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</si>
  <si>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</si>
  <si>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</si>
  <si>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</si>
  <si>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</si>
  <si>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</si>
  <si>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</si>
  <si>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</si>
  <si>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</si>
  <si>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</si>
  <si>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</si>
  <si>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</si>
  <si>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</si>
  <si>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</si>
  <si>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</si>
  <si>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</si>
  <si>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</si>
  <si>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</si>
  <si>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</si>
  <si>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</si>
  <si>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</si>
  <si>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</si>
  <si>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</si>
  <si>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</si>
  <si>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</si>
  <si>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</si>
  <si>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</si>
  <si>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</si>
  <si>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</si>
  <si>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</si>
  <si>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</si>
  <si>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</si>
  <si>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</si>
  <si>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</si>
  <si>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</si>
  <si>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</si>
  <si>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</si>
  <si>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</si>
  <si>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</si>
  <si>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</si>
  <si>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</si>
  <si>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</si>
  <si>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</si>
  <si>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</si>
  <si>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</si>
  <si>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</si>
  <si>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</si>
  <si>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</si>
  <si>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</si>
  <si>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</si>
  <si>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</si>
  <si>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</si>
  <si>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</si>
  <si>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</si>
  <si>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</si>
  <si>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</si>
  <si>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</si>
  <si>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</si>
  <si>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</si>
  <si>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</si>
  <si>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</si>
  <si>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</si>
  <si>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</si>
  <si>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</si>
  <si>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</si>
  <si>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</si>
  <si>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</si>
  <si>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</si>
  <si>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</si>
  <si>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</si>
  <si>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</si>
  <si>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</si>
  <si>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</si>
  <si>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</si>
  <si>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</si>
  <si>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</si>
  <si>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</si>
  <si>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</si>
  <si>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</si>
  <si>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</si>
  <si>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</si>
  <si>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</si>
  <si>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</si>
  <si>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</si>
  <si>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</si>
  <si>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</si>
  <si>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</si>
  <si>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</si>
  <si>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</si>
  <si>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</si>
  <si>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</si>
  <si>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</si>
  <si>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</si>
  <si>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</si>
  <si>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</si>
  <si>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</si>
  <si>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</si>
  <si>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</si>
  <si>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</si>
  <si>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</si>
  <si>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</si>
  <si>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</si>
  <si>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</si>
  <si>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</si>
  <si>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</si>
  <si>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</si>
  <si>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</si>
  <si>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</si>
  <si>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</si>
  <si>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</si>
  <si>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</si>
  <si>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</si>
  <si>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</si>
  <si>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</si>
  <si>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</si>
  <si>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</si>
  <si>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</si>
  <si>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</si>
  <si>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</si>
  <si>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</si>
  <si>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</si>
  <si>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</si>
  <si>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</si>
  <si>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</si>
  <si>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</si>
  <si>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</si>
  <si>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</si>
  <si>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</si>
  <si>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</si>
  <si>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</si>
  <si>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</si>
  <si>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</si>
  <si>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</si>
  <si>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</si>
  <si>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</si>
  <si>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</si>
  <si>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</si>
  <si>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</si>
  <si>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</si>
  <si>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</si>
  <si>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</si>
  <si>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</si>
  <si>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</si>
  <si>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</si>
  <si>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</si>
  <si>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</si>
  <si>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</si>
  <si>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</si>
  <si>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</si>
  <si>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</si>
  <si>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</si>
  <si>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</si>
  <si>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</si>
  <si>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</si>
  <si>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</si>
  <si>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</si>
  <si>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</si>
  <si>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</si>
  <si>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</si>
  <si>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</si>
  <si>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</si>
  <si>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</si>
  <si>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</si>
  <si>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</si>
  <si>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</si>
  <si>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</si>
  <si>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</si>
  <si>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</si>
  <si>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</si>
  <si>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</si>
  <si>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</si>
  <si>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</si>
  <si>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</si>
  <si>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</si>
  <si>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</si>
  <si>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</si>
  <si>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</si>
  <si>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</si>
  <si>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</si>
  <si>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</si>
  <si>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</si>
  <si>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</si>
  <si>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</si>
  <si>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</si>
  <si>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</si>
  <si>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</si>
  <si>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</si>
  <si>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</si>
  <si>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</si>
  <si>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</si>
  <si>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</si>
  <si>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</si>
  <si>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</si>
  <si>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</si>
  <si>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</si>
  <si>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</si>
  <si>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</si>
  <si>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</si>
  <si>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</si>
  <si>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</si>
  <si>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</si>
  <si>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</si>
  <si>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</si>
  <si>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</si>
  <si>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</si>
  <si>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</si>
  <si>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</si>
  <si>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</si>
  <si>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</si>
  <si>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</si>
  <si>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</si>
  <si>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</si>
  <si>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</si>
  <si>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</si>
  <si>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</si>
  <si>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</si>
  <si>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</si>
  <si>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</si>
  <si>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</si>
  <si>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</si>
  <si>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</si>
  <si>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</si>
  <si>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</si>
  <si>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</si>
  <si>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</si>
  <si>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</si>
  <si>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</si>
  <si>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</si>
  <si>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</si>
  <si>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</si>
  <si>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</si>
  <si>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</si>
  <si>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</si>
  <si>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</si>
  <si>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</si>
  <si>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</si>
  <si>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</si>
  <si>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</si>
  <si>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</si>
  <si>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</si>
  <si>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</si>
  <si>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</si>
  <si>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</si>
  <si>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</si>
  <si>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</si>
  <si>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</si>
  <si>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</si>
  <si>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</si>
  <si>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</si>
  <si>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</si>
  <si>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</si>
  <si>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</si>
  <si>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</si>
  <si>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</si>
  <si>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</si>
  <si>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</si>
  <si>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</si>
  <si>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</si>
  <si>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</si>
  <si>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</si>
  <si>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</si>
  <si>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</si>
  <si>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</si>
  <si>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</si>
  <si>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</si>
  <si>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</si>
  <si>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</si>
  <si>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</si>
  <si>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</si>
  <si>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</si>
  <si>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</si>
  <si>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</si>
  <si>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</si>
  <si>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</si>
  <si>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</si>
  <si>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</si>
  <si>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</si>
  <si>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</si>
  <si>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</si>
  <si>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</si>
  <si>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</si>
  <si>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</si>
  <si>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</si>
  <si>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</si>
  <si>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</si>
  <si>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</si>
  <si>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</si>
  <si>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</si>
  <si>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</si>
  <si>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</si>
  <si>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</si>
  <si>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</si>
  <si>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</si>
  <si>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</si>
  <si>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</si>
  <si>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</si>
  <si>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</si>
  <si>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</si>
  <si>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</si>
  <si>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</si>
  <si>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</si>
  <si>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</si>
  <si>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</si>
  <si>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</si>
  <si>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</si>
  <si>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</si>
  <si>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</si>
  <si>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</si>
  <si>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</si>
  <si>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</si>
  <si>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</si>
  <si>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</si>
  <si>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</si>
  <si>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</si>
  <si>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</si>
  <si>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</si>
  <si>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</si>
  <si>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</si>
  <si>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</si>
  <si>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</si>
  <si>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</si>
  <si>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</si>
  <si>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</si>
  <si>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</si>
  <si>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</si>
  <si>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</si>
  <si>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</si>
  <si>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</si>
  <si>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</si>
  <si>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</si>
  <si>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</si>
  <si>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</si>
  <si>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</si>
  <si>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</si>
  <si>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</si>
  <si>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</si>
  <si>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</si>
  <si>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</si>
  <si>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</si>
  <si>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</si>
  <si>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</si>
  <si>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</si>
  <si>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</si>
  <si>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</si>
  <si>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</si>
  <si>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</si>
  <si>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</si>
  <si>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</si>
  <si>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</si>
  <si>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</si>
  <si>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</si>
  <si>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</si>
  <si>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</si>
  <si>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</si>
  <si>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</si>
  <si>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</si>
  <si>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</si>
  <si>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</si>
  <si>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</si>
  <si>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</si>
  <si>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</si>
  <si>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</si>
  <si>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</si>
  <si>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</si>
  <si>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</si>
  <si>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</si>
  <si>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</si>
  <si>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</si>
  <si>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</si>
  <si>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</si>
  <si>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</si>
  <si>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</si>
  <si>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</si>
  <si>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</si>
  <si>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</si>
  <si>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</si>
  <si>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</si>
  <si>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</si>
  <si>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</si>
  <si>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</si>
  <si>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</si>
  <si>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</si>
  <si>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</si>
  <si>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</si>
  <si>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</si>
  <si>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</si>
  <si>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</si>
  <si>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</si>
  <si>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</si>
  <si>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</si>
  <si>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</si>
  <si>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</si>
  <si>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</si>
  <si>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</si>
  <si>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</si>
  <si>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</si>
  <si>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</si>
  <si>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</si>
  <si>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</si>
  <si>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</si>
  <si>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</si>
  <si>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</si>
  <si>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</si>
  <si>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</si>
  <si>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</si>
  <si>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</si>
  <si>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</si>
  <si>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</si>
  <si>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</si>
  <si>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</si>
  <si>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</si>
  <si>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</si>
  <si>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</si>
  <si>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</si>
  <si>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</si>
  <si>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</si>
  <si>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</si>
  <si>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</si>
  <si>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</si>
  <si>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</si>
  <si>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</si>
  <si>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</si>
  <si>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</si>
  <si>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</si>
  <si>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</si>
  <si>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</si>
  <si>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</si>
  <si>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</si>
  <si>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</si>
  <si>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</si>
  <si>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</si>
  <si>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</si>
  <si>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</si>
  <si>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</si>
  <si>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</si>
  <si>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</si>
  <si>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</si>
  <si>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</si>
  <si>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</si>
  <si>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</si>
  <si>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</si>
  <si>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</si>
  <si>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</si>
  <si>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</si>
  <si>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</si>
  <si>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</si>
  <si>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</si>
  <si>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</si>
  <si>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</si>
  <si>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</si>
  <si>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</si>
  <si>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</si>
  <si>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</si>
  <si>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</si>
  <si>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</si>
  <si>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</si>
  <si>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</si>
  <si>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</si>
  <si>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</si>
  <si>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</si>
  <si>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</si>
  <si>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</si>
  <si>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</si>
  <si>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</si>
  <si>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</si>
  <si>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</si>
  <si>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</si>
  <si>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</si>
  <si>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</si>
  <si>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</si>
  <si>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</si>
  <si>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</si>
  <si>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</si>
  <si>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</si>
  <si>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</si>
  <si>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</si>
  <si>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</si>
  <si>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</si>
  <si>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</si>
  <si>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</si>
  <si>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</si>
  <si>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</si>
  <si>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</si>
  <si>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</si>
  <si>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</si>
  <si>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</si>
  <si>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</si>
  <si>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</si>
  <si>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</si>
  <si>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</si>
  <si>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</si>
  <si>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</si>
  <si>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</si>
  <si>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</si>
  <si>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</si>
  <si>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</si>
  <si>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</si>
  <si>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</si>
  <si>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</si>
  <si>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</si>
  <si>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</si>
  <si>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</si>
  <si>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</si>
  <si>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</si>
  <si>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</si>
  <si>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</si>
  <si>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</si>
  <si>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</si>
  <si>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</si>
  <si>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</si>
  <si>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</si>
  <si>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</si>
  <si>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</si>
  <si>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</si>
  <si>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</si>
  <si>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</si>
  <si>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</si>
  <si>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</si>
  <si>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</si>
  <si>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</si>
  <si>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</si>
  <si>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</si>
  <si>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</si>
  <si>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</si>
  <si>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</si>
  <si>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</si>
  <si>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</si>
  <si>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</si>
  <si>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</si>
  <si>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</si>
  <si>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</si>
  <si>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</si>
  <si>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</si>
  <si>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</si>
  <si>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</si>
  <si>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</si>
  <si>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</si>
  <si>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</si>
  <si>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</si>
  <si>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</si>
  <si>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</si>
  <si>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</si>
  <si>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</si>
  <si>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</si>
  <si>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</si>
  <si>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</si>
  <si>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</si>
  <si>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</si>
  <si>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</si>
  <si>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</si>
  <si>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</si>
  <si>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</si>
  <si>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</si>
  <si>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</si>
  <si>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</si>
  <si>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</si>
  <si>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</si>
  <si>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</si>
  <si>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</si>
  <si>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</si>
  <si>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</si>
  <si>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</si>
  <si>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</si>
  <si>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</si>
  <si>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</si>
  <si>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</si>
  <si>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</si>
  <si>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</si>
  <si>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</si>
  <si>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</si>
  <si>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</si>
  <si>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</si>
  <si>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</si>
  <si>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</si>
  <si>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</si>
  <si>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</si>
  <si>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</si>
  <si>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</si>
  <si>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</si>
  <si>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</si>
  <si>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</si>
  <si>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</si>
  <si>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</si>
  <si>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</si>
  <si>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</si>
  <si>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</si>
  <si>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</si>
  <si>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</si>
  <si>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</si>
  <si>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</si>
  <si>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</si>
  <si>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</si>
  <si>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</si>
  <si>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</si>
  <si>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</si>
  <si>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</si>
  <si>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</si>
  <si>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</si>
  <si>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</si>
  <si>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</si>
  <si>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</si>
  <si>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</si>
  <si>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</si>
  <si>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</si>
  <si>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</si>
  <si>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</si>
  <si>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</si>
  <si>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</si>
  <si>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</si>
  <si>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</si>
  <si>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</si>
  <si>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</si>
  <si>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</si>
  <si>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</si>
  <si>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</si>
  <si>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</si>
  <si>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</si>
  <si>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</si>
  <si>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</si>
  <si>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</si>
  <si>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</si>
  <si>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</si>
  <si>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</si>
  <si>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</si>
  <si>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</si>
  <si>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</si>
  <si>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</si>
  <si>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</si>
  <si>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</si>
  <si>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</si>
  <si>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</si>
  <si>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</si>
  <si>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</si>
  <si>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</si>
  <si>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</si>
  <si>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</si>
  <si>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</si>
  <si>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</si>
  <si>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</si>
  <si>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</si>
  <si>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</si>
  <si>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</si>
  <si>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</si>
  <si>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</si>
  <si>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</si>
  <si>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</si>
  <si>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</si>
  <si>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</si>
  <si>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</si>
  <si>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</si>
  <si>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</si>
  <si>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</si>
  <si>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</si>
  <si>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</si>
  <si>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</si>
  <si>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</si>
  <si>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</si>
  <si>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</si>
  <si>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</si>
  <si>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</si>
  <si>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</si>
  <si>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</si>
  <si>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</si>
  <si>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</si>
  <si>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</si>
  <si>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</si>
  <si>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</si>
  <si>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</si>
  <si>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</si>
  <si>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</si>
  <si>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</si>
  <si>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</si>
  <si>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</si>
  <si>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</si>
  <si>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</si>
  <si>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</si>
  <si>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</si>
  <si>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</si>
  <si>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</si>
  <si>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</si>
  <si>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</si>
  <si>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</si>
  <si>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</si>
  <si>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</si>
  <si>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</si>
  <si>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</si>
  <si>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</si>
  <si>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</si>
  <si>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</si>
  <si>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</si>
  <si>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</si>
  <si>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</si>
  <si>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</si>
  <si>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</si>
  <si>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</si>
  <si>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</si>
  <si>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</si>
  <si>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</si>
  <si>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</si>
  <si>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</si>
  <si>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</si>
  <si>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</si>
  <si>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</si>
  <si>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</si>
  <si>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</si>
  <si>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</si>
  <si>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</si>
  <si>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</si>
  <si>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</si>
  <si>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</si>
  <si>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</si>
  <si>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</si>
  <si>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</si>
  <si>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</si>
  <si>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</si>
  <si>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</si>
  <si>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</si>
  <si>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</si>
  <si>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</si>
  <si>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</si>
  <si>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</si>
  <si>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</si>
  <si>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</si>
  <si>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</si>
  <si>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</si>
  <si>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</si>
  <si>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</si>
  <si>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</si>
  <si>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</si>
  <si>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</si>
  <si>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</si>
  <si>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</si>
  <si>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</si>
  <si>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</si>
  <si>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</si>
  <si>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</si>
  <si>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</si>
  <si>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</si>
  <si>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</si>
  <si>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</si>
  <si>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</si>
  <si>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</si>
  <si>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</si>
  <si>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</si>
  <si>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</si>
  <si>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</si>
  <si>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</si>
  <si>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</si>
  <si>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</si>
  <si>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</si>
  <si>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</si>
  <si>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</si>
  <si>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</si>
  <si>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</si>
  <si>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</si>
  <si>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</si>
  <si>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</si>
  <si>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</si>
  <si>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</si>
  <si>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</si>
  <si>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</si>
  <si>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</si>
  <si>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</si>
  <si>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</si>
  <si>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</si>
  <si>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</si>
  <si>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</si>
  <si>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</si>
  <si>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</si>
  <si>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</si>
  <si>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</si>
  <si>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</si>
  <si>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</si>
  <si>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</si>
  <si>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</si>
  <si>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</si>
  <si>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</si>
  <si>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</si>
  <si>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</si>
  <si>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</si>
  <si>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</si>
  <si>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</si>
  <si>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</si>
  <si>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</si>
  <si>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</si>
  <si>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</si>
  <si>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</si>
  <si>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</si>
  <si>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</si>
  <si>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</si>
  <si>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</si>
  <si>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</si>
  <si>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</si>
  <si>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</si>
  <si>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</si>
  <si>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</si>
  <si>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</si>
  <si>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</si>
  <si>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</si>
  <si>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</si>
  <si>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</si>
  <si>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</si>
  <si>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</si>
  <si>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</si>
  <si>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</si>
  <si>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</si>
  <si>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</si>
  <si>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</si>
  <si>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</si>
  <si>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</si>
  <si>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</si>
  <si>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</si>
  <si>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</si>
  <si>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</si>
  <si>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</si>
  <si>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</si>
  <si>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</si>
  <si>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</si>
  <si>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</si>
  <si>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</si>
  <si>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</si>
  <si>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</si>
  <si>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</si>
  <si>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</si>
  <si>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</si>
  <si>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</si>
  <si>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</si>
  <si>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</si>
  <si>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</si>
  <si>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</si>
  <si>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</si>
  <si>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</si>
  <si>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</si>
  <si>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</si>
  <si>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</si>
  <si>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</si>
  <si>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</si>
  <si>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</si>
  <si>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</si>
  <si>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</si>
  <si>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</si>
  <si>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</si>
  <si>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</si>
  <si>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</si>
  <si>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</si>
  <si>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</si>
  <si>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</si>
  <si>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</si>
  <si>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</si>
  <si>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</si>
  <si>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</si>
  <si>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</si>
  <si>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</si>
  <si>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</si>
  <si>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</si>
  <si>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</si>
  <si>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</si>
  <si>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</si>
  <si>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</si>
  <si>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</si>
  <si>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</si>
  <si>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</si>
  <si>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</si>
  <si>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</si>
  <si>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</si>
  <si>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</si>
  <si>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</si>
  <si>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</si>
  <si>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</si>
  <si>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</si>
  <si>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</si>
  <si>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</si>
  <si>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</si>
  <si>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</si>
  <si>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</si>
  <si>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</si>
  <si>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</si>
  <si>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</si>
  <si>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</si>
  <si>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</si>
  <si>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</si>
  <si>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</si>
  <si>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</si>
  <si>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</si>
  <si>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</si>
  <si>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</si>
  <si>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</si>
  <si>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</si>
  <si>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</si>
  <si>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</si>
  <si>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</si>
  <si>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</si>
  <si>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</si>
  <si>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</si>
  <si>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</si>
  <si>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</si>
  <si>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</si>
  <si>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</si>
  <si>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</si>
  <si>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</si>
  <si>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</si>
  <si>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</si>
  <si>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</si>
  <si>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</si>
  <si>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</si>
  <si>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</si>
  <si>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</si>
  <si>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</si>
  <si>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</si>
  <si>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</si>
  <si>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</si>
  <si>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</si>
  <si>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</si>
  <si>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</si>
  <si>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</si>
  <si>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</si>
  <si>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</si>
  <si>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</si>
  <si>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</si>
  <si>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</si>
  <si>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</si>
  <si>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</si>
  <si>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</si>
  <si>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</si>
  <si>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</si>
  <si>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</si>
  <si>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</si>
  <si>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</si>
  <si>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</si>
  <si>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</si>
  <si>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</si>
  <si>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</si>
  <si>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</si>
  <si>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</si>
  <si>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</si>
  <si>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</si>
  <si>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</si>
  <si>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</si>
  <si>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</si>
  <si>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</si>
  <si>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</si>
  <si>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</si>
  <si>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</si>
  <si>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</si>
  <si>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</si>
  <si>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</si>
  <si>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</si>
  <si>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</si>
  <si>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</si>
  <si>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</si>
  <si>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</si>
  <si>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</si>
  <si>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</si>
  <si>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</si>
  <si>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</si>
  <si>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</si>
  <si>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</si>
  <si>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</si>
  <si>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</si>
  <si>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</si>
  <si>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</si>
  <si>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</si>
  <si>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</si>
  <si>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</si>
  <si>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</si>
  <si>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</si>
  <si>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</si>
  <si>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</si>
  <si>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</si>
  <si>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</si>
  <si>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</si>
  <si>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</si>
  <si>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</si>
  <si>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</si>
  <si>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</si>
  <si>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</si>
  <si>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</si>
  <si>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</si>
  <si>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</si>
  <si>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</si>
  <si>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</si>
  <si>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</si>
  <si>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</si>
  <si>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</si>
  <si>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</si>
  <si>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</si>
  <si>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</si>
  <si>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</si>
  <si>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</si>
  <si>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</si>
  <si>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</si>
  <si>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</si>
  <si>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</si>
  <si>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</si>
  <si>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</si>
  <si>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</si>
  <si>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</si>
  <si>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</si>
  <si>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</si>
  <si>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</si>
  <si>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</si>
  <si>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</si>
  <si>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</si>
  <si>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</si>
  <si>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</si>
  <si>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</si>
  <si>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</si>
  <si>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</si>
  <si>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</si>
  <si>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</si>
  <si>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</si>
  <si>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</si>
  <si>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</si>
  <si>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</si>
  <si>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</si>
  <si>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</si>
  <si>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</si>
  <si>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</si>
  <si>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</si>
  <si>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</si>
  <si>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</si>
  <si>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</si>
  <si>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</si>
  <si>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</si>
  <si>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</si>
  <si>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</si>
  <si>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</si>
  <si>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</si>
  <si>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</si>
  <si>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</si>
  <si>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</si>
  <si>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</si>
  <si>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</si>
  <si>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</si>
  <si>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</si>
  <si>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</si>
  <si>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</si>
  <si>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</si>
  <si>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</si>
  <si>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</si>
  <si>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</si>
  <si>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</si>
  <si>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</si>
  <si>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</si>
  <si>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</si>
  <si>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</si>
  <si>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</si>
  <si>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</si>
  <si>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</si>
  <si>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</si>
  <si>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</si>
  <si>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</si>
  <si>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</si>
  <si>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</si>
  <si>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</si>
  <si>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</si>
  <si>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</si>
  <si>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</si>
  <si>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</si>
  <si>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</si>
  <si>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</si>
  <si>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</si>
  <si>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</si>
  <si>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</si>
  <si>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</si>
  <si>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</si>
  <si>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</si>
  <si>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</si>
  <si>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</si>
  <si>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</si>
  <si>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</si>
  <si>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</si>
  <si>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</si>
  <si>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</si>
  <si>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</si>
  <si>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</si>
  <si>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</si>
  <si>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</si>
  <si>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</si>
  <si>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</si>
  <si>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</si>
  <si>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</si>
  <si>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</si>
  <si>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</si>
  <si>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</si>
  <si>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</si>
  <si>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</si>
  <si>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</si>
  <si>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</si>
  <si>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</si>
  <si>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</si>
  <si>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</si>
  <si>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</si>
  <si>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</si>
  <si>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</si>
  <si>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</si>
  <si>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</si>
  <si>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</si>
  <si>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</si>
  <si>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</si>
  <si>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</si>
  <si>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</si>
  <si>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</si>
  <si>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</si>
  <si>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</si>
  <si>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</si>
  <si>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</si>
  <si>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</si>
  <si>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</si>
  <si>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</si>
  <si>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</si>
  <si>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</si>
  <si>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</si>
  <si>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</si>
  <si>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</si>
  <si>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</si>
  <si>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</si>
  <si>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</si>
  <si>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</si>
  <si>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</si>
  <si>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</si>
  <si>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</si>
  <si>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</si>
  <si>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</si>
  <si>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</si>
  <si>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</si>
  <si>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</si>
  <si>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</si>
  <si>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</si>
  <si>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</si>
  <si>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</si>
  <si>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</si>
  <si>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</si>
  <si>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</si>
  <si>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</si>
  <si>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</si>
  <si>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</si>
  <si>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</si>
  <si>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</si>
  <si>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</si>
  <si>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</si>
  <si>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</si>
  <si>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</si>
  <si>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</si>
  <si>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</si>
  <si>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</si>
  <si>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</si>
  <si>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</si>
  <si>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</si>
  <si>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</si>
  <si>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</si>
  <si>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</si>
  <si>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</si>
  <si>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</si>
  <si>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</si>
  <si>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</si>
  <si>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</si>
  <si>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</si>
  <si>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</si>
  <si>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</si>
  <si>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</si>
  <si>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</si>
  <si>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</si>
  <si>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</si>
  <si>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</si>
  <si>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</si>
  <si>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</si>
  <si>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</si>
  <si>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</si>
  <si>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</si>
  <si>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</si>
  <si>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</si>
  <si>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</si>
  <si>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</si>
  <si>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</si>
  <si>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</si>
  <si>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</si>
  <si>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</si>
  <si>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</si>
  <si>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</si>
  <si>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</si>
  <si>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</si>
  <si>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</si>
  <si>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</si>
  <si>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</si>
  <si>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</si>
  <si>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</si>
  <si>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</si>
  <si>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</si>
  <si>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</si>
  <si>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</si>
  <si>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</si>
  <si>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</si>
  <si>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</si>
  <si>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</si>
  <si>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</si>
  <si>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</si>
  <si>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</si>
  <si>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</si>
  <si>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</si>
  <si>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</si>
  <si>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</si>
  <si>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</si>
  <si>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</si>
  <si>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</si>
  <si>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</si>
  <si>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</si>
  <si>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</si>
  <si>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</si>
  <si>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</si>
  <si>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</si>
  <si>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</si>
  <si>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</si>
  <si>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</si>
  <si>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</si>
  <si>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</si>
  <si>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</si>
  <si>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</si>
  <si>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</si>
  <si>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</si>
  <si>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</si>
  <si>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</si>
  <si>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</si>
  <si>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</si>
  <si>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</si>
  <si>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</si>
  <si>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</si>
  <si>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</si>
  <si>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</si>
  <si>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</si>
  <si>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</si>
  <si>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</si>
  <si>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</si>
  <si>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</si>
  <si>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</si>
  <si>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</si>
  <si>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</si>
  <si>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</si>
  <si>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</si>
  <si>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</si>
  <si>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</si>
  <si>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</si>
  <si>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</si>
  <si>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</si>
  <si>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</si>
  <si>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</si>
  <si>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</si>
  <si>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</si>
  <si>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</si>
  <si>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</si>
  <si>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</si>
  <si>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</si>
  <si>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</si>
  <si>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</si>
  <si>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</si>
  <si>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</si>
  <si>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</si>
  <si>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</si>
  <si>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</si>
  <si>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</si>
  <si>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</si>
  <si>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</si>
  <si>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</si>
  <si>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</si>
  <si>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</si>
  <si>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</si>
  <si>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</si>
  <si>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</si>
  <si>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</si>
  <si>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</si>
  <si>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</si>
  <si>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</si>
  <si>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</si>
  <si>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</si>
  <si>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</si>
  <si>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</si>
  <si>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</si>
  <si>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</si>
  <si>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</si>
  <si>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</si>
  <si>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</si>
  <si>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</si>
  <si>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</si>
  <si>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</si>
  <si>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</si>
  <si>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</si>
  <si>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</si>
  <si>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</si>
  <si>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</si>
  <si>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</si>
  <si>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</si>
  <si>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</si>
  <si>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</si>
  <si>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</si>
  <si>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</si>
  <si>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</si>
  <si>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</si>
  <si>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</si>
  <si>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</si>
  <si>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</si>
  <si>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</si>
  <si>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</si>
  <si>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</si>
  <si>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</si>
  <si>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</si>
  <si>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</si>
  <si>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</si>
  <si>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</si>
  <si>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</si>
  <si>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</si>
  <si>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</si>
  <si>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</si>
  <si>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</si>
  <si>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</si>
  <si>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</si>
  <si>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</si>
  <si>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</si>
  <si>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</si>
  <si>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</si>
  <si>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</si>
  <si>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</si>
  <si>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</si>
  <si>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</si>
  <si>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</si>
  <si>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</si>
  <si>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</si>
  <si>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</si>
  <si>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</si>
  <si>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</si>
  <si>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</si>
  <si>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</si>
  <si>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</si>
  <si>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</si>
  <si>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</si>
  <si>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</si>
  <si>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</si>
  <si>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</si>
  <si>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</si>
  <si>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</si>
  <si>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</si>
  <si>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</si>
  <si>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</si>
  <si>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</si>
  <si>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</si>
  <si>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</si>
  <si>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</si>
  <si>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</si>
  <si>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</si>
  <si>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</si>
  <si>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</si>
  <si>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</si>
  <si>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</si>
  <si>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</si>
  <si>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</si>
  <si>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</si>
  <si>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</si>
  <si>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</si>
  <si>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</si>
  <si>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</si>
  <si>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</si>
  <si>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</si>
  <si>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</si>
  <si>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</si>
  <si>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</si>
  <si>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</si>
  <si>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</si>
  <si>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</si>
  <si>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</si>
  <si>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</si>
  <si>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</si>
  <si>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</si>
  <si>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</si>
  <si>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</si>
  <si>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</si>
  <si>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</si>
  <si>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</si>
  <si>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</si>
  <si>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</si>
  <si>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</si>
  <si>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</si>
  <si>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</si>
  <si>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</si>
  <si>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</si>
  <si>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</si>
  <si>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</si>
  <si>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</si>
  <si>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</si>
  <si>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</si>
  <si>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</si>
  <si>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</si>
  <si>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</si>
  <si>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</si>
  <si>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</si>
  <si>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</si>
  <si>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</si>
  <si>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</si>
  <si>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</si>
  <si>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</si>
  <si>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</si>
  <si>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</si>
  <si>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</si>
  <si>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</si>
  <si>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</si>
  <si>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</si>
  <si>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</si>
  <si>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</si>
  <si>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</si>
  <si>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</si>
  <si>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</si>
  <si>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</si>
  <si>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</si>
  <si>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</si>
  <si>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</si>
  <si>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</si>
  <si>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</si>
  <si>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</si>
  <si>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</si>
  <si>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</si>
  <si>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</si>
  <si>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</si>
  <si>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</si>
  <si>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</si>
  <si>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</si>
  <si>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</si>
  <si>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</si>
  <si>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</si>
  <si>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</si>
  <si>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</si>
  <si>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</si>
  <si>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</si>
  <si>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</si>
  <si>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</si>
  <si>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</si>
  <si>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</si>
  <si>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</si>
  <si>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</si>
  <si>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</si>
  <si>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</si>
  <si>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</si>
  <si>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</si>
  <si>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</si>
  <si>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</si>
  <si>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</si>
  <si>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</si>
  <si>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</si>
  <si>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</si>
  <si>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</si>
  <si>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</si>
  <si>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</si>
  <si>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</si>
  <si>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</si>
  <si>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</si>
  <si>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</si>
  <si>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</si>
  <si>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</si>
  <si>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</si>
  <si>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</si>
  <si>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</si>
  <si>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</si>
  <si>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</si>
  <si>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</si>
  <si>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</si>
  <si>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</si>
  <si>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</si>
  <si>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</si>
  <si>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</si>
  <si>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</si>
  <si>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</si>
  <si>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</si>
  <si>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</si>
  <si>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</si>
  <si>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</si>
  <si>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</si>
  <si>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</si>
  <si>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</si>
  <si>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</si>
  <si>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</si>
  <si>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</si>
  <si>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</si>
  <si>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</si>
  <si>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</si>
  <si>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</si>
  <si>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</si>
  <si>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</si>
  <si>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</si>
  <si>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</si>
  <si>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</si>
  <si>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</si>
  <si>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</si>
  <si>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</si>
  <si>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</si>
  <si>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</si>
  <si>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</si>
  <si>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</si>
  <si>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</si>
  <si>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</si>
  <si>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</si>
  <si>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</si>
  <si>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</si>
  <si>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</si>
  <si>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</si>
  <si>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</si>
  <si>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</si>
  <si>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</si>
  <si>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</si>
  <si>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</si>
  <si>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</si>
  <si>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</si>
  <si>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</si>
  <si>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</si>
  <si>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</si>
  <si>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</si>
  <si>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</si>
  <si>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</si>
  <si>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</si>
  <si>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</si>
  <si>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</si>
  <si>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</si>
  <si>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</si>
  <si>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</si>
  <si>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</si>
  <si>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</si>
  <si>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</si>
  <si>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</si>
  <si>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</si>
  <si>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</si>
  <si>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</si>
  <si>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</si>
  <si>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</si>
  <si>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</si>
  <si>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</si>
  <si>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</si>
  <si>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</si>
  <si>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</si>
  <si>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</si>
  <si>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</si>
  <si>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</si>
  <si>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</si>
  <si>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</si>
  <si>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</si>
  <si>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</si>
  <si>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</si>
  <si>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</si>
  <si>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</si>
  <si>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</si>
  <si>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</si>
  <si>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</si>
  <si>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</si>
  <si>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</si>
  <si>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</si>
  <si>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</si>
  <si>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</si>
  <si>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</si>
  <si>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</si>
  <si>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</si>
  <si>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</si>
  <si>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</si>
  <si>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</si>
  <si>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</si>
  <si>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</si>
  <si>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</si>
  <si>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</si>
  <si>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</si>
  <si>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</si>
  <si>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</si>
  <si>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</si>
  <si>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</si>
  <si>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</si>
  <si>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</si>
  <si>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</si>
  <si>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</si>
  <si>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</si>
  <si>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</si>
  <si>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</si>
  <si>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</si>
  <si>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</si>
  <si>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</si>
  <si>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</si>
  <si>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</si>
  <si>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</si>
  <si>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</si>
  <si>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</si>
  <si>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</si>
  <si>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</si>
  <si>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</si>
  <si>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</si>
  <si>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</si>
  <si>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</si>
  <si>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</si>
  <si>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</si>
  <si>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</si>
  <si>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</si>
  <si>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</si>
  <si>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</si>
  <si>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</si>
  <si>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</si>
  <si>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</si>
  <si>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</si>
  <si>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</si>
  <si>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</si>
  <si>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</si>
  <si>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</si>
  <si>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</si>
  <si>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</si>
  <si>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</si>
  <si>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</si>
  <si>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</si>
  <si>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</si>
  <si>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</si>
  <si>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</si>
  <si>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</si>
  <si>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</si>
  <si>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</si>
  <si>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</si>
  <si>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</si>
  <si>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</si>
  <si>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</si>
  <si>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</si>
  <si>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</si>
  <si>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</si>
  <si>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</si>
  <si>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</si>
  <si>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</si>
  <si>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</si>
  <si>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</si>
  <si>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</si>
  <si>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</si>
  <si>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</si>
  <si>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</si>
  <si>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</si>
  <si>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</si>
  <si>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</si>
  <si>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</si>
  <si>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</si>
  <si>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</si>
  <si>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</si>
  <si>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</si>
  <si>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</si>
  <si>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</si>
  <si>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</si>
  <si>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</si>
  <si>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</si>
  <si>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</si>
  <si>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</si>
  <si>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</si>
  <si>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</si>
  <si>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</si>
  <si>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</si>
  <si>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</si>
  <si>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</si>
  <si>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</si>
  <si>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</si>
  <si>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</si>
  <si>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</si>
  <si>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</si>
  <si>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</si>
  <si>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</si>
  <si>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</si>
  <si>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</si>
  <si>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</si>
  <si>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</si>
  <si>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</si>
  <si>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</si>
  <si>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</si>
  <si>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</si>
  <si>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</si>
  <si>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</si>
  <si>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</si>
  <si>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</si>
  <si>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</si>
  <si>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</si>
  <si>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</si>
  <si>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</si>
  <si>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</si>
  <si>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</si>
  <si>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</si>
  <si>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</si>
  <si>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</si>
  <si>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</si>
  <si>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</si>
  <si>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</si>
  <si>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</si>
  <si>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</si>
  <si>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</si>
  <si>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</si>
  <si>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</si>
  <si>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</si>
  <si>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</si>
  <si>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</si>
  <si>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</si>
  <si>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</si>
  <si>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</si>
  <si>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</si>
  <si>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</si>
  <si>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</si>
  <si>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</si>
  <si>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</si>
  <si>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</si>
  <si>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</si>
  <si>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</si>
  <si>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</si>
  <si>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</si>
  <si>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</si>
  <si>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</si>
  <si>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</si>
  <si>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</si>
  <si>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</si>
  <si>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</si>
  <si>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</si>
  <si>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</si>
  <si>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</si>
  <si>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</si>
  <si>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</si>
  <si>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</si>
  <si>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</si>
  <si>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</si>
  <si>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</si>
  <si>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</si>
  <si>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</si>
  <si>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</si>
  <si>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</si>
  <si>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</si>
  <si>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</si>
  <si>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</si>
  <si>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</si>
  <si>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</si>
  <si>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</si>
  <si>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</si>
  <si>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</si>
  <si>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</si>
  <si>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</si>
  <si>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</si>
  <si>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</si>
  <si>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</si>
  <si>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</si>
  <si>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</si>
  <si>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</si>
  <si>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</si>
  <si>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</si>
  <si>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</si>
  <si>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</si>
  <si>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</si>
  <si>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</si>
  <si>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</si>
  <si>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</si>
  <si>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</si>
  <si>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</si>
  <si>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</si>
  <si>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</si>
  <si>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</si>
  <si>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</si>
  <si>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</si>
  <si>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</si>
  <si>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</si>
  <si>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</si>
  <si>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</si>
  <si>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</si>
  <si>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</si>
  <si>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</si>
  <si>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</si>
  <si>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</si>
  <si>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</si>
  <si>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</si>
  <si>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</si>
  <si>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</si>
  <si>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</si>
  <si>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</si>
  <si>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</si>
  <si>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</si>
  <si>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</si>
  <si>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</si>
  <si>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</si>
  <si>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</si>
  <si>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</si>
  <si>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</si>
  <si>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</si>
  <si>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</si>
  <si>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</si>
  <si>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</si>
  <si>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</si>
  <si>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</si>
  <si>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</si>
  <si>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</si>
  <si>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</si>
  <si>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</si>
  <si>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</si>
  <si>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</si>
  <si>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</si>
  <si>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</si>
  <si>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</si>
  <si>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</si>
  <si>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</si>
  <si>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</si>
  <si>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</si>
  <si>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</si>
  <si>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</si>
  <si>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</si>
  <si>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</si>
  <si>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</si>
  <si>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</si>
  <si>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</si>
  <si>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</si>
  <si>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</si>
  <si>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</si>
  <si>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</si>
  <si>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</si>
  <si>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</si>
  <si>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</si>
  <si>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</si>
  <si>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</si>
  <si>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</si>
  <si>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</si>
  <si>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</si>
  <si>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</si>
  <si>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</si>
  <si>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</si>
  <si>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</si>
  <si>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</si>
  <si>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</si>
  <si>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</si>
  <si>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</si>
  <si>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</si>
  <si>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</si>
  <si>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</si>
  <si>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</si>
  <si>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</si>
  <si>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</si>
  <si>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</si>
  <si>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</si>
  <si>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</si>
  <si>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</si>
  <si>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</si>
  <si>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</si>
  <si>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</si>
  <si>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</si>
  <si>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</si>
  <si>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</si>
  <si>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</si>
  <si>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</si>
  <si>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</si>
  <si>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</si>
  <si>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</si>
  <si>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</si>
  <si>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</si>
  <si>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</si>
  <si>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</si>
  <si>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</si>
  <si>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</si>
  <si>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</si>
  <si>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</si>
  <si>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</si>
  <si>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</si>
  <si>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</si>
  <si>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</si>
  <si>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</si>
  <si>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</si>
  <si>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</si>
  <si>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</si>
  <si>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</si>
  <si>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</si>
  <si>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</si>
  <si>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</si>
  <si>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</si>
  <si>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</si>
  <si>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</si>
  <si>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</si>
  <si>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</si>
  <si>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</si>
  <si>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</si>
  <si>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</si>
  <si>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</si>
  <si>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</si>
  <si>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</si>
  <si>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</si>
  <si>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</si>
  <si>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</si>
  <si>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</si>
  <si>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</si>
  <si>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</si>
  <si>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</si>
  <si>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</si>
  <si>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</si>
  <si>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</si>
  <si>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</si>
  <si>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</si>
  <si>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</si>
  <si>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</si>
  <si>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</si>
  <si>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</si>
  <si>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</si>
  <si>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</si>
  <si>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</si>
  <si>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</si>
  <si>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</si>
  <si>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</si>
  <si>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</si>
  <si>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</si>
  <si>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</si>
  <si>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</si>
  <si>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</si>
  <si>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</si>
  <si>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</si>
  <si>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</si>
  <si>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</si>
  <si>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</si>
  <si>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</si>
  <si>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</si>
  <si>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</si>
  <si>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</si>
  <si>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</si>
  <si>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</si>
  <si>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</si>
  <si>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</si>
  <si>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</si>
  <si>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</si>
  <si>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</si>
  <si>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</si>
  <si>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</si>
  <si>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</si>
  <si>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</si>
  <si>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</si>
  <si>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</si>
  <si>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</si>
  <si>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</si>
  <si>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</si>
  <si>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</si>
  <si>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</si>
  <si>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</si>
  <si>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</si>
  <si>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</si>
  <si>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</si>
  <si>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</si>
  <si>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</si>
  <si>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</si>
  <si>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</si>
  <si>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</si>
  <si>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</si>
  <si>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</si>
  <si>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</si>
  <si>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</si>
  <si>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</si>
  <si>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</si>
  <si>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</si>
  <si>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</si>
  <si>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</si>
  <si>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</si>
  <si>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</si>
  <si>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</si>
  <si>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</si>
  <si>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</si>
  <si>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</si>
  <si>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</si>
  <si>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</si>
  <si>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</si>
  <si>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</si>
  <si>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</si>
  <si>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</si>
  <si>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</si>
  <si>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</si>
  <si>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</si>
  <si>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</si>
  <si>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</si>
  <si>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</si>
  <si>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</si>
  <si>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</si>
  <si>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</si>
  <si>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</si>
  <si>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</si>
  <si>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</si>
  <si>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</si>
  <si>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</si>
  <si>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</si>
  <si>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</si>
  <si>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</si>
  <si>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</si>
  <si>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</si>
  <si>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</si>
  <si>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</si>
  <si>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</si>
  <si>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</si>
  <si>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</si>
  <si>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</si>
  <si>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</si>
  <si>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</si>
  <si>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</si>
  <si>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</si>
  <si>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</si>
  <si>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</si>
  <si>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</si>
  <si>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</si>
  <si>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</si>
  <si>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</si>
  <si>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</si>
  <si>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</si>
  <si>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</si>
  <si>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</si>
  <si>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</si>
  <si>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</si>
  <si>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</si>
  <si>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</si>
  <si>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</si>
  <si>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</si>
  <si>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</si>
  <si>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</si>
  <si>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</si>
  <si>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</si>
  <si>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</si>
  <si>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</si>
  <si>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</si>
  <si>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</si>
  <si>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</si>
  <si>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</si>
  <si>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</si>
  <si>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</si>
  <si>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</si>
  <si>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</si>
  <si>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</si>
  <si>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</si>
  <si>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</si>
  <si>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</si>
  <si>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</si>
  <si>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</si>
  <si>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</si>
  <si>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</si>
  <si>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</si>
  <si>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</si>
  <si>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</si>
  <si>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</si>
  <si>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</si>
  <si>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</si>
  <si>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</si>
  <si>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</si>
  <si>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</si>
  <si>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</si>
  <si>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</si>
  <si>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</si>
  <si>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</si>
  <si>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</si>
  <si>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</si>
  <si>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</si>
  <si>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</si>
  <si>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</si>
  <si>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</si>
  <si>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</si>
  <si>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</si>
  <si>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</si>
  <si>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</si>
  <si>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</si>
  <si>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</si>
  <si>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</si>
  <si>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</si>
  <si>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</si>
  <si>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</si>
  <si>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</si>
  <si>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</si>
  <si>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</si>
  <si>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</si>
  <si>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</si>
  <si>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</si>
  <si>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</si>
  <si>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</si>
  <si>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</si>
  <si>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</si>
  <si>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</si>
  <si>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</si>
  <si>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</si>
  <si>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</si>
  <si>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</si>
  <si>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</si>
  <si>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</si>
  <si>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</si>
  <si>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</si>
  <si>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</si>
  <si>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</si>
  <si>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</si>
  <si>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</si>
  <si>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</si>
  <si>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</si>
  <si>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</si>
  <si>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</si>
  <si>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</si>
  <si>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</si>
  <si>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</si>
  <si>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</si>
  <si>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</si>
  <si>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</si>
  <si>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</si>
  <si>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</si>
  <si>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</si>
  <si>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</si>
  <si>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</si>
  <si>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</si>
  <si>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</si>
  <si>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</si>
  <si>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</si>
  <si>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</si>
  <si>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</si>
  <si>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</si>
  <si>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</si>
  <si>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</si>
  <si>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</si>
  <si>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</si>
  <si>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</si>
  <si>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</si>
  <si>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</si>
  <si>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</si>
  <si>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</si>
  <si>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</si>
  <si>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</si>
  <si>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</si>
  <si>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</si>
  <si>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</si>
  <si>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</si>
  <si>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</si>
  <si>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</si>
  <si>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</si>
  <si>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</si>
  <si>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</si>
  <si>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</si>
  <si>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</si>
  <si>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</si>
  <si>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</si>
  <si>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</si>
  <si>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</si>
  <si>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</si>
  <si>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</si>
  <si>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</si>
  <si>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</si>
  <si>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</si>
  <si>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</si>
  <si>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</si>
  <si>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</si>
  <si>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</si>
  <si>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</si>
  <si>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</si>
  <si>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</si>
  <si>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</si>
  <si>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</si>
  <si>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</si>
  <si>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</si>
  <si>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</si>
  <si>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</si>
  <si>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</si>
  <si>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</si>
  <si>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</si>
  <si>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</si>
  <si>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</si>
  <si>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</si>
  <si>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</si>
  <si>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</si>
  <si>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</si>
  <si>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</si>
  <si>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</si>
  <si>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</si>
  <si>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</si>
  <si>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</si>
  <si>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</si>
  <si>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</si>
  <si>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</si>
  <si>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</si>
  <si>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</si>
  <si>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</si>
  <si>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</si>
  <si>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</si>
  <si>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</si>
  <si>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</si>
  <si>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</si>
  <si>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</si>
  <si>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</si>
  <si>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</si>
  <si>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</si>
  <si>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</si>
  <si>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</si>
  <si>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</si>
  <si>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</si>
  <si>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</si>
  <si>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</si>
  <si>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</si>
  <si>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</si>
  <si>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</si>
  <si>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</si>
  <si>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</si>
  <si>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</si>
  <si>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</si>
  <si>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</si>
  <si>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</si>
  <si>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</si>
  <si>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</si>
  <si>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</si>
  <si>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</si>
  <si>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</si>
  <si>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</si>
  <si>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</si>
  <si>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</si>
  <si>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</si>
  <si>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</si>
  <si>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</si>
  <si>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</si>
  <si>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</si>
  <si>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</si>
  <si>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</si>
  <si>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</si>
  <si>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</si>
  <si>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</si>
  <si>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</si>
  <si>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</si>
  <si>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</si>
  <si>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</si>
  <si>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</si>
  <si>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</si>
  <si>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</si>
  <si>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</si>
  <si>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</si>
  <si>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</si>
  <si>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</si>
  <si>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</si>
  <si>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</si>
  <si>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</si>
  <si>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</si>
  <si>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</si>
  <si>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</si>
  <si>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</si>
  <si>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</si>
  <si>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</si>
  <si>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</si>
  <si>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</si>
  <si>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</si>
  <si>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</si>
  <si>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</si>
  <si>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</si>
  <si>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</si>
  <si>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</si>
  <si>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</si>
  <si>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</si>
  <si>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</si>
  <si>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</si>
  <si>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</si>
  <si>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</si>
  <si>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</si>
  <si>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</si>
  <si>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</si>
  <si>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</si>
  <si>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</si>
  <si>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</si>
  <si>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</si>
  <si>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</si>
  <si>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</si>
  <si>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</si>
  <si>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</si>
  <si>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</si>
  <si>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</si>
  <si>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</si>
  <si>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</si>
  <si>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</si>
  <si>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</si>
  <si>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</si>
  <si>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</si>
  <si>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</si>
  <si>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</si>
  <si>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</si>
  <si>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</si>
  <si>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</si>
  <si>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</si>
  <si>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</si>
  <si>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</si>
  <si>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</si>
  <si>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</si>
  <si>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</si>
  <si>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</si>
  <si>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</si>
  <si>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</si>
  <si>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</si>
  <si>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</si>
  <si>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</si>
  <si>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</si>
  <si>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</si>
  <si>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</si>
  <si>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</si>
  <si>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</si>
  <si>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</si>
  <si>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</si>
  <si>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</si>
  <si>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</si>
  <si>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</si>
  <si>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</si>
  <si>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</si>
  <si>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</si>
  <si>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</si>
  <si>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</si>
  <si>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</si>
  <si>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</si>
  <si>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</si>
  <si>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</si>
  <si>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</si>
  <si>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</si>
  <si>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</si>
  <si>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</si>
  <si>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</si>
  <si>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</si>
  <si>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</si>
  <si>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</si>
  <si>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</si>
  <si>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</si>
  <si>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</si>
  <si>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</si>
  <si>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</si>
  <si>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</si>
  <si>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</si>
  <si>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</si>
  <si>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</si>
  <si>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</si>
  <si>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</si>
  <si>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</si>
  <si>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</si>
  <si>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</si>
  <si>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</si>
  <si>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</si>
  <si>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</si>
  <si>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</si>
  <si>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</si>
  <si>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</si>
  <si>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</si>
  <si>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</si>
  <si>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</si>
  <si>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</si>
  <si>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</si>
  <si>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</si>
  <si>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</si>
  <si>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</si>
  <si>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</si>
  <si>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</si>
  <si>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</si>
  <si>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</si>
  <si>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</si>
  <si>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</si>
  <si>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</si>
  <si>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</si>
  <si>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</si>
  <si>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</si>
  <si>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</si>
  <si>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</si>
  <si>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</si>
  <si>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</si>
  <si>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</si>
  <si>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</si>
  <si>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</si>
  <si>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</si>
  <si>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</si>
  <si>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</si>
  <si>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</si>
  <si>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</si>
  <si>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</si>
  <si>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</si>
  <si>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</si>
  <si>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</si>
  <si>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</si>
  <si>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</si>
  <si>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</si>
  <si>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</si>
  <si>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</si>
  <si>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</si>
  <si>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</si>
  <si>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</si>
  <si>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</si>
  <si>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</si>
  <si>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</si>
  <si>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</si>
  <si>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</si>
  <si>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</si>
  <si>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</si>
  <si>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</si>
  <si>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</si>
  <si>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</si>
  <si>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</si>
  <si>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</si>
  <si>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</si>
  <si>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</si>
  <si>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</si>
  <si>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</si>
  <si>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</si>
  <si>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</si>
  <si>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</si>
  <si>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</si>
  <si>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</si>
  <si>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</si>
  <si>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</si>
  <si>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</si>
  <si>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</si>
  <si>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</si>
  <si>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</si>
  <si>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</si>
  <si>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</si>
  <si>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</si>
  <si>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</si>
  <si>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</si>
  <si>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</si>
  <si>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</si>
  <si>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</si>
  <si>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</si>
  <si>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</si>
  <si>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</si>
  <si>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</si>
  <si>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</si>
  <si>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</si>
  <si>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</si>
  <si>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</si>
  <si>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</si>
  <si>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</si>
  <si>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</si>
  <si>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</si>
  <si>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</si>
  <si>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</si>
  <si>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</si>
  <si>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</si>
  <si>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</si>
  <si>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</si>
  <si>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</si>
  <si>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</si>
  <si>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</si>
  <si>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</si>
  <si>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</si>
  <si>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</si>
  <si>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</si>
  <si>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</si>
  <si>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</si>
  <si>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</si>
  <si>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</si>
  <si>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</si>
  <si>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</si>
  <si>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</si>
  <si>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</si>
  <si>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</si>
  <si>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</si>
  <si>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</si>
  <si>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</si>
  <si>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</si>
  <si>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</si>
  <si>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</si>
  <si>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</si>
  <si>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</si>
  <si>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</si>
  <si>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</si>
  <si>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</si>
  <si>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</si>
  <si>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</si>
  <si>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</si>
  <si>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</si>
  <si>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</si>
  <si>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</si>
  <si>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</si>
  <si>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</si>
  <si>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</si>
  <si>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</si>
  <si>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</si>
  <si>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</si>
  <si>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</si>
  <si>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</si>
  <si>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</si>
  <si>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</si>
  <si>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</si>
  <si>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</si>
  <si>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</si>
  <si>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</si>
  <si>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</si>
  <si>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</si>
  <si>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</si>
  <si>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</si>
  <si>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</si>
  <si>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</si>
  <si>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</si>
  <si>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</si>
  <si>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</si>
  <si>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</si>
  <si>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</si>
  <si>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</si>
  <si>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</si>
  <si>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</si>
  <si>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</si>
  <si>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</si>
  <si>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</si>
  <si>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</si>
  <si>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</si>
  <si>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</si>
  <si>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</si>
  <si>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</si>
  <si>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</si>
  <si>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</si>
  <si>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</si>
  <si>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</si>
  <si>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</si>
  <si>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</si>
  <si>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</si>
  <si>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</si>
  <si>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</si>
  <si>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</si>
  <si>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</si>
  <si>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</si>
  <si>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</si>
  <si>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</si>
  <si>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</si>
  <si>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</si>
  <si>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</si>
  <si>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</si>
  <si>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</si>
  <si>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</si>
  <si>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</si>
  <si>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</si>
  <si>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</si>
  <si>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</si>
  <si>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</si>
  <si>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</si>
  <si>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</si>
  <si>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</si>
  <si>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</si>
  <si>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</si>
  <si>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</si>
  <si>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</si>
  <si>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</si>
  <si>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</si>
  <si>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</si>
  <si>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</si>
  <si>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</si>
  <si>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</si>
  <si>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</si>
  <si>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</si>
  <si>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</si>
  <si>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</si>
  <si>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</si>
  <si>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</si>
  <si>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</si>
  <si>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</si>
  <si>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</si>
  <si>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</si>
  <si>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</si>
  <si>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</si>
  <si>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</si>
  <si>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</si>
  <si>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</si>
  <si>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</si>
  <si>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</si>
  <si>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</si>
  <si>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</si>
  <si>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</si>
  <si>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</si>
  <si>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</si>
  <si>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</si>
  <si>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</si>
  <si>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</si>
  <si>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</si>
  <si>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</si>
  <si>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</si>
  <si>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</si>
  <si>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</si>
  <si>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</si>
  <si>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</si>
  <si>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</si>
  <si>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</si>
  <si>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</si>
  <si>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</si>
  <si>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</si>
  <si>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</si>
  <si>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</si>
  <si>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</si>
  <si>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</si>
  <si>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</si>
  <si>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</si>
  <si>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</si>
  <si>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</si>
  <si>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</si>
  <si>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</si>
  <si>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</si>
  <si>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</si>
  <si>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</si>
  <si>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</si>
  <si>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</si>
  <si>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</si>
  <si>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</si>
  <si>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</si>
  <si>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</si>
  <si>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</si>
  <si>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</si>
  <si>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</si>
  <si>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</si>
  <si>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</si>
  <si>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</si>
  <si>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</si>
  <si>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</si>
  <si>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</si>
  <si>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</si>
  <si>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</si>
  <si>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</si>
  <si>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</si>
  <si>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</si>
  <si>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</si>
  <si>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</si>
  <si>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</si>
  <si>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</si>
  <si>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</si>
  <si>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</si>
  <si>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</si>
  <si>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</si>
  <si>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</si>
  <si>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</si>
  <si>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</si>
  <si>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</si>
  <si>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</si>
  <si>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</si>
  <si>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</si>
  <si>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</si>
  <si>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</si>
  <si>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</si>
  <si>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</si>
  <si>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</si>
  <si>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</si>
  <si>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</si>
  <si>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</si>
  <si>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</si>
  <si>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</si>
  <si>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</si>
  <si>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</si>
  <si>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</si>
  <si>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</si>
  <si>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</si>
  <si>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</si>
  <si>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</si>
  <si>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</si>
  <si>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</si>
  <si>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</si>
  <si>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</si>
  <si>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</si>
  <si>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</si>
  <si>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</si>
  <si>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</si>
  <si>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</si>
  <si>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</si>
  <si>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</si>
  <si>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</si>
  <si>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</si>
  <si>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</si>
  <si>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</si>
  <si>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</si>
  <si>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</si>
  <si>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</si>
  <si>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</si>
  <si>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</si>
  <si>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</si>
  <si>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</si>
  <si>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</si>
  <si>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</si>
  <si>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</si>
  <si>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</si>
  <si>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</si>
  <si>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</si>
  <si>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</si>
  <si>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</si>
  <si>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</si>
  <si>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</si>
  <si>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</si>
  <si>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</si>
  <si>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</si>
  <si>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</si>
  <si>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</si>
  <si>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</si>
  <si>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</si>
  <si>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</si>
  <si>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</si>
  <si>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</si>
  <si>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</si>
  <si>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</si>
  <si>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</si>
  <si>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</si>
  <si>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</si>
  <si>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</si>
  <si>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</si>
  <si>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</si>
  <si>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</si>
  <si>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</si>
  <si>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</si>
  <si>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</si>
  <si>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</si>
  <si>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</si>
  <si>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</si>
  <si>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</si>
  <si>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</si>
  <si>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</si>
  <si>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</si>
  <si>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</si>
  <si>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</si>
  <si>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</si>
  <si>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</si>
  <si>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</si>
  <si>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</si>
  <si>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</si>
  <si>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</si>
  <si>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</si>
  <si>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</si>
  <si>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</si>
  <si>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</si>
  <si>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</si>
  <si>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</si>
  <si>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</si>
  <si>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</si>
  <si>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</si>
  <si>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</si>
  <si>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</si>
  <si>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</si>
  <si>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</si>
  <si>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</si>
  <si>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</si>
  <si>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</si>
  <si>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</si>
  <si>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</si>
  <si>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</si>
  <si>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</si>
  <si>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</si>
  <si>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</si>
  <si>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</si>
  <si>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</si>
  <si>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</si>
  <si>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</si>
  <si>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</si>
  <si>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</si>
  <si>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</si>
  <si>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</si>
  <si>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</si>
  <si>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</si>
  <si>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</si>
  <si>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</si>
  <si>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</si>
  <si>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</si>
  <si>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</si>
  <si>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</si>
  <si>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</si>
  <si>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</si>
  <si>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</si>
  <si>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</si>
  <si>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</si>
  <si>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</si>
  <si>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</si>
  <si>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</si>
  <si>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</si>
  <si>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</si>
  <si>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</si>
  <si>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</si>
  <si>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</si>
  <si>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</si>
  <si>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</si>
  <si>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</si>
  <si>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</si>
  <si>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</si>
  <si>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</si>
  <si>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</si>
  <si>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</si>
  <si>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</si>
  <si>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</si>
  <si>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</si>
  <si>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</si>
  <si>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</si>
  <si>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</si>
  <si>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</si>
  <si>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</si>
  <si>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</si>
  <si>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</si>
  <si>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</si>
  <si>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</si>
  <si>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</si>
  <si>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</si>
  <si>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</si>
  <si>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</si>
  <si>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</si>
  <si>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</si>
  <si>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</si>
  <si>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</si>
  <si>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</si>
  <si>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</si>
  <si>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</si>
  <si>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</si>
  <si>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</si>
  <si>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</si>
  <si>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</si>
  <si>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</si>
  <si>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</si>
  <si>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</si>
  <si>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</si>
  <si>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</si>
  <si>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</si>
  <si>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</si>
  <si>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</si>
  <si>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</si>
  <si>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</si>
  <si>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</si>
  <si>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</si>
  <si>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</si>
  <si>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</si>
  <si>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</si>
  <si>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</si>
  <si>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</si>
  <si>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</si>
  <si>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</si>
  <si>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</si>
  <si>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</si>
  <si>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</si>
  <si>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</si>
  <si>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</si>
  <si>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</si>
  <si>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</si>
  <si>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</si>
  <si>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</si>
  <si>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</si>
  <si>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</si>
  <si>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</si>
  <si>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</si>
  <si>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</si>
  <si>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</si>
  <si>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</si>
  <si>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</si>
  <si>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</si>
  <si>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</si>
  <si>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</si>
  <si>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</si>
  <si>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</si>
  <si>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</si>
  <si>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</si>
  <si>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</si>
  <si>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</si>
  <si>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</si>
  <si>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</si>
  <si>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</si>
  <si>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</si>
  <si>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</si>
  <si>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</si>
  <si>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</si>
  <si>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</si>
  <si>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</si>
  <si>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</si>
  <si>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</si>
  <si>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</si>
  <si>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</si>
  <si>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</si>
  <si>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</si>
  <si>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</si>
  <si>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</si>
  <si>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</si>
  <si>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</si>
  <si>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</si>
  <si>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</si>
  <si>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</si>
  <si>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</si>
  <si>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</si>
  <si>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</si>
  <si>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</si>
  <si>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</si>
  <si>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</si>
  <si>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</si>
  <si>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</si>
  <si>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</si>
  <si>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</si>
  <si>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</si>
  <si>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</si>
  <si>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</si>
  <si>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</si>
  <si>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</si>
  <si>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</si>
  <si>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</si>
  <si>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</si>
  <si>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</si>
  <si>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</si>
  <si>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</si>
  <si>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</si>
  <si>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</si>
  <si>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</si>
  <si>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</si>
  <si>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</si>
  <si>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</si>
  <si>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</si>
  <si>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</si>
  <si>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</si>
  <si>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</si>
  <si>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</si>
  <si>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</si>
  <si>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</si>
  <si>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</si>
  <si>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</si>
  <si>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</si>
  <si>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</si>
  <si>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</si>
  <si>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</si>
  <si>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</si>
  <si>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</si>
  <si>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</si>
  <si>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</si>
  <si>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</si>
  <si>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</si>
  <si>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</si>
  <si>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</si>
  <si>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</si>
  <si>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</si>
  <si>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</si>
  <si>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</si>
  <si>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</si>
  <si>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</si>
  <si>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</si>
  <si>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</si>
  <si>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</si>
  <si>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</si>
  <si>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</si>
  <si>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</si>
  <si>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</si>
  <si>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</si>
  <si>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</si>
  <si>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</si>
  <si>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</si>
  <si>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</si>
  <si>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</si>
  <si>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</si>
  <si>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</si>
  <si>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</si>
  <si>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</si>
  <si>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</si>
  <si>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</si>
  <si>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</si>
  <si>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</si>
  <si>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</si>
  <si>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</si>
  <si>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</si>
  <si>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</si>
  <si>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</si>
  <si>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</si>
  <si>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</si>
  <si>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</si>
  <si>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</si>
  <si>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</si>
  <si>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</si>
  <si>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</si>
  <si>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</si>
  <si>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</si>
  <si>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</si>
  <si>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</si>
  <si>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</si>
  <si>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</si>
  <si>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</si>
  <si>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</si>
  <si>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</si>
  <si>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</si>
  <si>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</si>
  <si>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</si>
  <si>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</si>
  <si>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</si>
  <si>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</si>
  <si>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</si>
  <si>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</si>
  <si>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</si>
  <si>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</si>
  <si>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</si>
  <si>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</si>
  <si>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</si>
  <si>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</si>
  <si>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</si>
  <si>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</si>
  <si>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</si>
  <si>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</si>
  <si>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</si>
  <si>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</si>
  <si>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</si>
  <si>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</si>
  <si>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</si>
  <si>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</si>
  <si>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</si>
  <si>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</si>
  <si>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</si>
  <si>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</si>
  <si>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</si>
  <si>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</si>
  <si>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</si>
  <si>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</si>
  <si>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</si>
  <si>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</si>
  <si>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</si>
  <si>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</si>
  <si>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</si>
  <si>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</si>
  <si>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</si>
  <si>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</si>
  <si>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</si>
  <si>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</si>
  <si>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</si>
  <si>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</si>
  <si>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</si>
  <si>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</si>
  <si>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</si>
  <si>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</si>
  <si>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</si>
  <si>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</si>
  <si>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</si>
  <si>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</si>
  <si>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</si>
  <si>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</si>
  <si>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</si>
  <si>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</si>
  <si>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</si>
  <si>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</si>
  <si>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</si>
  <si>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</si>
  <si>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</si>
  <si>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</si>
  <si>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</si>
  <si>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</si>
  <si>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</si>
  <si>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</si>
  <si>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</si>
  <si>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</si>
  <si>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</si>
  <si>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</si>
  <si>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</si>
  <si>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</si>
  <si>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</si>
  <si>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</si>
  <si>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</si>
  <si>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</si>
  <si>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</si>
  <si>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</si>
  <si>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</si>
  <si>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</si>
  <si>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</si>
  <si>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</si>
  <si>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</si>
  <si>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</si>
  <si>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</si>
  <si>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</si>
  <si>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</si>
  <si>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</si>
  <si>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</si>
  <si>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</si>
  <si>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</si>
  <si>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</si>
  <si>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</si>
  <si>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</si>
  <si>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</si>
  <si>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</si>
  <si>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</si>
  <si>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</si>
  <si>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</si>
  <si>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</si>
  <si>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</si>
  <si>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</si>
  <si>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</si>
  <si>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</si>
  <si>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</si>
  <si>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</si>
  <si>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</si>
  <si>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</si>
  <si>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</si>
  <si>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</si>
  <si>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</si>
  <si>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</si>
  <si>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</si>
  <si>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</si>
  <si>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</si>
  <si>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</si>
  <si>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</si>
  <si>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</si>
  <si>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</si>
  <si>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</si>
  <si>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</si>
  <si>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</si>
  <si>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</si>
  <si>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</si>
  <si>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</si>
  <si>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</si>
  <si>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</si>
  <si>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</si>
  <si>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</si>
  <si>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</si>
  <si>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</si>
  <si>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</si>
  <si>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</si>
  <si>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</si>
  <si>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</si>
  <si>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</si>
  <si>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</si>
  <si>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</si>
  <si>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</si>
  <si>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</si>
  <si>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</si>
  <si>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</si>
  <si>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</si>
  <si>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</si>
  <si>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</si>
  <si>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</si>
  <si>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</si>
  <si>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</si>
  <si>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</si>
  <si>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</si>
  <si>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</si>
  <si>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</si>
  <si>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</si>
  <si>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</si>
  <si>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</si>
  <si>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</si>
  <si>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</si>
  <si>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</si>
  <si>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</si>
  <si>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</si>
  <si>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</si>
  <si>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</si>
  <si>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</si>
  <si>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</si>
  <si>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</si>
  <si>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</si>
  <si>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</si>
  <si>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</si>
  <si>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</si>
  <si>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</si>
  <si>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</si>
  <si>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</si>
  <si>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</si>
  <si>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</si>
  <si>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</si>
  <si>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</si>
  <si>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</si>
  <si>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</si>
  <si>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</si>
  <si>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</si>
  <si>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</si>
  <si>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</si>
  <si>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</si>
  <si>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</si>
  <si>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</si>
  <si>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</si>
  <si>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</si>
  <si>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</si>
  <si>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</si>
  <si>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</si>
  <si>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</si>
  <si>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</si>
  <si>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</si>
  <si>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</si>
  <si>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</si>
  <si>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</si>
  <si>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</si>
  <si>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</si>
  <si>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</si>
  <si>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</si>
  <si>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</si>
  <si>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</si>
  <si>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</si>
  <si>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</si>
  <si>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</si>
  <si>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</si>
  <si>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</si>
  <si>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</si>
  <si>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</si>
  <si>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</si>
  <si>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</si>
  <si>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</si>
  <si>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</si>
  <si>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</si>
  <si>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</si>
  <si>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</si>
  <si>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</si>
  <si>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</si>
  <si>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</si>
  <si>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</si>
  <si>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</si>
  <si>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</si>
  <si>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</si>
  <si>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</si>
  <si>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</si>
  <si>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</si>
  <si>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</si>
  <si>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</si>
  <si>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</si>
  <si>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</si>
  <si>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</si>
  <si>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</si>
  <si>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</si>
  <si>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</si>
  <si>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</si>
  <si>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</si>
  <si>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</si>
  <si>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</si>
  <si>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</si>
  <si>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</si>
  <si>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</si>
  <si>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</si>
  <si>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</si>
  <si>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</si>
  <si>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</si>
  <si>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</si>
  <si>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</si>
  <si>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</si>
  <si>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</si>
  <si>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</si>
  <si>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</si>
  <si>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</si>
  <si>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</si>
  <si>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</si>
  <si>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</si>
  <si>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</si>
  <si>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</si>
  <si>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</si>
  <si>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</si>
  <si>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</si>
  <si>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</si>
  <si>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</si>
  <si>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</si>
  <si>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</si>
  <si>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</si>
  <si>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</si>
  <si>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</si>
  <si>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</si>
  <si>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</si>
  <si>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</si>
  <si>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</si>
  <si>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</si>
  <si>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</si>
  <si>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</si>
  <si>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</si>
  <si>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</si>
  <si>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</si>
  <si>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</si>
  <si>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</si>
  <si>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</si>
  <si>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</si>
  <si>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</si>
  <si>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</si>
  <si>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</si>
  <si>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</si>
  <si>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</si>
  <si>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</si>
  <si>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</si>
  <si>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</si>
  <si>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</si>
  <si>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</si>
  <si>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</si>
  <si>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</si>
  <si>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</si>
  <si>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</si>
  <si>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</si>
  <si>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</si>
  <si>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</si>
  <si>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</si>
  <si>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</si>
  <si>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</si>
  <si>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</si>
  <si>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</si>
  <si>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</si>
  <si>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</si>
  <si>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</si>
  <si>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</si>
  <si>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</si>
  <si>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</si>
  <si>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</si>
  <si>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</si>
  <si>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</si>
  <si>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</si>
  <si>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</si>
  <si>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</si>
  <si>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</si>
  <si>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</si>
  <si>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</si>
  <si>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</si>
  <si>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</si>
  <si>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</si>
  <si>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</si>
  <si>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</si>
  <si>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</si>
  <si>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</si>
  <si>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</si>
  <si>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</si>
  <si>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</si>
  <si>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</si>
  <si>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</si>
  <si>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</si>
  <si>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</si>
  <si>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</si>
  <si>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</si>
  <si>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</si>
  <si>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</si>
  <si>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</si>
  <si>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</si>
  <si>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</si>
  <si>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</si>
  <si>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</si>
  <si>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</si>
  <si>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</si>
  <si>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</si>
  <si>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</si>
  <si>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</si>
  <si>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</si>
  <si>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</si>
  <si>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</si>
  <si>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</si>
  <si>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</si>
  <si>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</si>
  <si>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</si>
  <si>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</si>
  <si>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</si>
  <si>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</si>
  <si>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</si>
  <si>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</si>
  <si>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</si>
  <si>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</si>
  <si>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</si>
  <si>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</si>
  <si>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</si>
  <si>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</si>
  <si>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</si>
  <si>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</si>
  <si>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</si>
  <si>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</si>
  <si>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</si>
  <si>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</si>
  <si>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</si>
  <si>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</si>
  <si>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</si>
  <si>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</si>
  <si>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</si>
  <si>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</si>
  <si>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</si>
  <si>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</si>
  <si>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</si>
  <si>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</si>
  <si>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</si>
  <si>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</si>
  <si>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</si>
  <si>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</si>
  <si>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</si>
  <si>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</si>
  <si>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</si>
  <si>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</si>
  <si>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</si>
  <si>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</si>
  <si>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</si>
  <si>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</si>
  <si>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</si>
  <si>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</si>
  <si>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</si>
  <si>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</si>
  <si>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</si>
  <si>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</si>
  <si>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</si>
  <si>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</si>
  <si>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</si>
  <si>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</si>
  <si>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</si>
  <si>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</si>
  <si>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</si>
  <si>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</si>
  <si>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</si>
  <si>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</si>
  <si>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</si>
  <si>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</si>
  <si>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</si>
  <si>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</si>
  <si>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</si>
  <si>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</si>
  <si>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</si>
  <si>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</si>
  <si>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</si>
  <si>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</si>
  <si>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</si>
  <si>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</si>
  <si>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</si>
  <si>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</si>
  <si>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</si>
  <si>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</si>
  <si>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</si>
  <si>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</si>
  <si>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</si>
  <si>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</si>
  <si>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</si>
  <si>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</si>
  <si>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</si>
  <si>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</si>
  <si>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</si>
  <si>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</si>
  <si>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</si>
  <si>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</si>
  <si>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</si>
  <si>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</si>
  <si>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</si>
  <si>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</si>
  <si>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</si>
  <si>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</si>
  <si>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</si>
  <si>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</si>
  <si>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</si>
  <si>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</si>
  <si>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</si>
  <si>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</si>
  <si>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</si>
  <si>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</si>
  <si>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</si>
  <si>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</si>
  <si>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</si>
  <si>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</si>
  <si>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</si>
  <si>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</si>
  <si>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</si>
  <si>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</si>
  <si>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</si>
  <si>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</si>
  <si>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</si>
  <si>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</si>
  <si>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</si>
  <si>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</si>
  <si>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</si>
  <si>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</si>
  <si>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</si>
  <si>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</si>
  <si>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</si>
  <si>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</si>
  <si>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</si>
  <si>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</si>
  <si>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</si>
  <si>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</si>
  <si>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</si>
  <si>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</si>
  <si>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</si>
  <si>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</si>
  <si>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</si>
  <si>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</si>
  <si>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</si>
  <si>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</si>
  <si>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</si>
  <si>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</si>
  <si>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</si>
  <si>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</si>
  <si>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</si>
  <si>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</si>
  <si>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</si>
  <si>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</si>
  <si>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</si>
  <si>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</si>
  <si>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</si>
  <si>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</si>
  <si>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</si>
  <si>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</si>
  <si>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</si>
  <si>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</si>
  <si>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</si>
  <si>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</si>
  <si>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</si>
  <si>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</si>
  <si>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</si>
  <si>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</si>
  <si>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</si>
  <si>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</si>
  <si>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</si>
  <si>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</si>
  <si>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</si>
  <si>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</si>
  <si>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</si>
  <si>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</si>
  <si>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</si>
  <si>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</si>
  <si>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</si>
  <si>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</si>
  <si>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</si>
  <si>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</si>
  <si>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</si>
  <si>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</si>
  <si>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</si>
  <si>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</si>
  <si>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</si>
  <si>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</si>
  <si>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</si>
  <si>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</si>
  <si>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</si>
  <si>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</si>
  <si>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</si>
  <si>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</si>
  <si>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</si>
  <si>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</si>
  <si>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</si>
  <si>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</si>
  <si>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</si>
  <si>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</si>
  <si>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</si>
  <si>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</si>
  <si>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</si>
  <si>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</si>
  <si>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</si>
  <si>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</si>
  <si>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</si>
  <si>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</si>
  <si>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</si>
  <si>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</si>
  <si>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</si>
  <si>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</si>
  <si>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</si>
  <si>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</si>
  <si>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</si>
  <si>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</si>
  <si>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</si>
  <si>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</si>
  <si>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</si>
  <si>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</si>
  <si>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</si>
  <si>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</si>
  <si>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</si>
  <si>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</si>
  <si>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</si>
  <si>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</si>
  <si>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</si>
  <si>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</si>
  <si>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</si>
  <si>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</si>
  <si>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</si>
  <si>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</si>
  <si>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</si>
  <si>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</si>
  <si>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</si>
  <si>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</si>
  <si>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</si>
  <si>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</si>
  <si>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</si>
  <si>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</si>
  <si>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</si>
  <si>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</si>
  <si>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</si>
  <si>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</si>
  <si>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</si>
  <si>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</si>
  <si>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</si>
  <si>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</si>
  <si>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</si>
  <si>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</si>
  <si>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</si>
  <si>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</si>
  <si>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</si>
  <si>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</si>
  <si>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</si>
  <si>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</si>
  <si>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</si>
  <si>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</si>
  <si>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</si>
  <si>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</si>
  <si>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</si>
  <si>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</si>
  <si>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</si>
  <si>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</si>
  <si>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</si>
  <si>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</si>
  <si>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</si>
  <si>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</si>
  <si>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</si>
  <si>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</si>
  <si>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</si>
  <si>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</si>
  <si>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</si>
  <si>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</si>
  <si>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</si>
  <si>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</si>
  <si>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</si>
  <si>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</si>
  <si>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</si>
  <si>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</si>
  <si>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</si>
  <si>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</si>
  <si>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</si>
  <si>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</si>
  <si>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</si>
  <si>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</si>
  <si>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</si>
  <si>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</si>
  <si>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</si>
  <si>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</si>
  <si>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</si>
  <si>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</si>
  <si>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</si>
  <si>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</si>
  <si>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</si>
  <si>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</si>
  <si>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</si>
  <si>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</si>
  <si>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</si>
  <si>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</si>
  <si>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</si>
  <si>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</si>
  <si>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</si>
  <si>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</si>
  <si>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</si>
  <si>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</si>
  <si>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</si>
  <si>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</si>
  <si>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</si>
  <si>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</si>
  <si>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</si>
  <si>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</si>
  <si>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</si>
  <si>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</si>
  <si>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</si>
  <si>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</si>
  <si>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</si>
  <si>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</si>
  <si>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</si>
  <si>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</si>
  <si>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</si>
  <si>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</si>
  <si>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</si>
  <si>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</si>
  <si>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</si>
  <si>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</si>
  <si>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</si>
  <si>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</si>
  <si>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</si>
  <si>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</si>
  <si>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</si>
  <si>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</si>
  <si>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</si>
  <si>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</si>
  <si>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</si>
  <si>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</si>
  <si>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</si>
  <si>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</si>
  <si>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</si>
  <si>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</si>
  <si>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</si>
  <si>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</si>
  <si>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</si>
  <si>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</si>
  <si>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</si>
  <si>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</si>
  <si>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</si>
  <si>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</si>
  <si>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</si>
  <si>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</si>
  <si>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</si>
  <si>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</si>
  <si>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</si>
  <si>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</si>
  <si>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</si>
  <si>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</si>
  <si>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</si>
  <si>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</si>
  <si>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</si>
  <si>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</si>
  <si>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</si>
  <si>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</si>
  <si>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</si>
  <si>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</si>
  <si>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</si>
  <si>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</si>
  <si>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</si>
  <si>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</si>
  <si>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</si>
  <si>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</si>
  <si>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</si>
  <si>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</si>
  <si>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</si>
  <si>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</si>
  <si>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</si>
  <si>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</si>
  <si>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</si>
  <si>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</si>
  <si>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</si>
  <si>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</si>
  <si>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</si>
  <si>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</si>
  <si>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</si>
  <si>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</si>
  <si>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</si>
  <si>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</si>
  <si>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</si>
  <si>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</si>
  <si>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</si>
  <si>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</si>
  <si>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</si>
  <si>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</si>
  <si>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</si>
  <si>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</si>
  <si>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</si>
  <si>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</si>
  <si>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</si>
  <si>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</si>
  <si>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</si>
  <si>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</si>
  <si>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</si>
  <si>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</si>
  <si>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</si>
  <si>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</si>
  <si>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</si>
  <si>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</si>
  <si>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</si>
  <si>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</si>
  <si>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</si>
  <si>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</si>
  <si>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</si>
  <si>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</si>
  <si>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</si>
  <si>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</si>
  <si>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</si>
  <si>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</si>
  <si>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</si>
  <si>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</si>
  <si>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</si>
  <si>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</si>
  <si>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</si>
  <si>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</si>
  <si>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</si>
  <si>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</si>
  <si>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</si>
  <si>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</si>
  <si>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</si>
  <si>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</si>
  <si>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</si>
  <si>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</si>
  <si>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</si>
  <si>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</si>
  <si>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</si>
  <si>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</si>
  <si>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</si>
  <si>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</si>
  <si>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</si>
  <si>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</si>
  <si>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</si>
  <si>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</si>
  <si>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</si>
  <si>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</si>
  <si>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</si>
  <si>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</si>
  <si>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</si>
  <si>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</si>
  <si>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</si>
  <si>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</si>
  <si>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</si>
  <si>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</si>
  <si>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</si>
  <si>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</si>
  <si>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</si>
  <si>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</si>
  <si>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</si>
  <si>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</si>
  <si>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</si>
  <si>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</si>
  <si>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</si>
  <si>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</si>
  <si>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</si>
  <si>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</si>
  <si>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</si>
  <si>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</si>
  <si>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</si>
  <si>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</si>
  <si>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</si>
  <si>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</si>
  <si>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</si>
  <si>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</si>
  <si>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</si>
  <si>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</si>
  <si>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</si>
  <si>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</si>
  <si>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</si>
  <si>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</si>
  <si>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</si>
  <si>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</si>
  <si>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</si>
  <si>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</si>
  <si>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</si>
  <si>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</si>
  <si>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</si>
  <si>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</si>
  <si>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</si>
  <si>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</si>
  <si>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</si>
  <si>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</si>
  <si>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</si>
  <si>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</si>
  <si>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</si>
  <si>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</si>
  <si>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</si>
  <si>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</si>
  <si>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</si>
  <si>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</si>
  <si>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</si>
  <si>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</si>
  <si>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</si>
  <si>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</si>
  <si>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</si>
  <si>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</si>
  <si>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</si>
  <si>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</si>
  <si>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</si>
  <si>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</si>
  <si>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</si>
  <si>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</si>
  <si>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</si>
  <si>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</si>
  <si>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</si>
  <si>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</si>
  <si>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</si>
  <si>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</si>
  <si>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</si>
  <si>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</si>
  <si>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</si>
  <si>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</si>
  <si>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</si>
  <si>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</si>
  <si>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</si>
  <si>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</si>
  <si>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</si>
  <si>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</si>
  <si>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</si>
  <si>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</si>
  <si>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</si>
  <si>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</si>
  <si>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</si>
  <si>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</si>
  <si>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</si>
  <si>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</si>
  <si>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</si>
  <si>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</si>
  <si>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</si>
  <si>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</si>
  <si>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</si>
  <si>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</si>
  <si>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</si>
  <si>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</si>
  <si>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</si>
  <si>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</si>
  <si>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</si>
  <si>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</si>
  <si>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</si>
  <si>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</si>
  <si>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</si>
  <si>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</si>
  <si>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</si>
  <si>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</si>
  <si>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</si>
  <si>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</si>
  <si>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</si>
  <si>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</si>
  <si>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</si>
  <si>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</si>
  <si>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</si>
  <si>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</si>
  <si>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</si>
  <si>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</si>
  <si>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</si>
  <si>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</si>
  <si>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</si>
  <si>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</si>
  <si>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</si>
  <si>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</si>
  <si>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</si>
  <si>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</si>
  <si>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</si>
  <si>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</si>
  <si>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</si>
  <si>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</si>
  <si>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</si>
  <si>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</si>
  <si>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</si>
  <si>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</si>
  <si>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</si>
  <si>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</si>
  <si>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</si>
  <si>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</si>
  <si>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</si>
  <si>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</si>
  <si>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</si>
  <si>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</si>
  <si>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</si>
  <si>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</si>
  <si>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</si>
  <si>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</si>
  <si>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</si>
  <si>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</si>
  <si>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</si>
  <si>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</si>
  <si>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</si>
  <si>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</si>
  <si>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</si>
  <si>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</si>
  <si>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</si>
  <si>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</si>
  <si>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</si>
  <si>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</si>
  <si>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</si>
  <si>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</si>
  <si>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</si>
  <si>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</si>
  <si>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</si>
  <si>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</si>
  <si>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</si>
  <si>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</si>
  <si>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</si>
  <si>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</si>
  <si>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</si>
  <si>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</si>
  <si>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</si>
  <si>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</si>
  <si>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</si>
  <si>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</si>
  <si>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</si>
  <si>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</si>
  <si>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</si>
  <si>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</si>
  <si>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</si>
  <si>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</si>
  <si>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</si>
  <si>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</si>
  <si>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</si>
  <si>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</si>
  <si>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</si>
  <si>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</si>
  <si>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</si>
  <si>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</si>
  <si>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</si>
  <si>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</si>
  <si>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</si>
  <si>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</si>
  <si>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</si>
  <si>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</si>
  <si>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</si>
  <si>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</si>
  <si>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</si>
  <si>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</si>
  <si>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</si>
  <si>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</si>
  <si>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</si>
  <si>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</si>
  <si>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</si>
  <si>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</si>
  <si>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</si>
  <si>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</si>
  <si>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</si>
  <si>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</si>
  <si>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</si>
  <si>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</si>
  <si>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</si>
  <si>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</si>
  <si>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</si>
  <si>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</si>
  <si>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</si>
  <si>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</si>
  <si>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</si>
  <si>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</si>
  <si>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</si>
  <si>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</si>
  <si>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</si>
  <si>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</si>
  <si>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</si>
  <si>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</si>
  <si>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</si>
  <si>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</si>
  <si>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</si>
  <si>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</si>
  <si>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</si>
  <si>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</si>
  <si>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</si>
  <si>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</si>
  <si>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</si>
  <si>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</si>
  <si>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</si>
  <si>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</si>
  <si>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</si>
  <si>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</si>
  <si>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</si>
  <si>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</si>
  <si>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</si>
  <si>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</si>
  <si>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</si>
  <si>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</si>
  <si>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</si>
  <si>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</si>
  <si>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</si>
  <si>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</si>
  <si>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</si>
  <si>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</si>
  <si>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</si>
  <si>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</si>
  <si>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</si>
  <si>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</si>
  <si>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</si>
  <si>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</si>
  <si>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</si>
  <si>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</si>
  <si>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</si>
  <si>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</si>
  <si>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</si>
  <si>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</si>
  <si>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</si>
  <si>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</si>
  <si>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</si>
  <si>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</si>
  <si>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</si>
  <si>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</si>
  <si>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</si>
  <si>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</si>
  <si>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</si>
  <si>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</si>
  <si>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</si>
  <si>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</si>
  <si>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</si>
  <si>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</si>
  <si>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</si>
  <si>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</si>
  <si>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</si>
  <si>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</si>
  <si>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</si>
  <si>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</si>
  <si>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</si>
  <si>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</si>
  <si>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</si>
  <si>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</si>
  <si>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</si>
  <si>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</si>
  <si>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</si>
  <si>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</si>
  <si>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</si>
  <si>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</si>
  <si>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</si>
  <si>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</si>
  <si>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</si>
  <si>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</si>
  <si>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</si>
  <si>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</si>
  <si>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</si>
  <si>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</si>
  <si>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</si>
  <si>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</si>
  <si>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</si>
  <si>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</si>
  <si>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</si>
  <si>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</si>
  <si>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</si>
  <si>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</si>
  <si>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</si>
  <si>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</si>
  <si>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</si>
  <si>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</si>
  <si>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</si>
  <si>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</si>
  <si>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</si>
  <si>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</si>
  <si>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</si>
  <si>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</si>
  <si>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</si>
  <si>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</si>
  <si>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</si>
  <si>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</si>
  <si>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</si>
  <si>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</si>
  <si>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</si>
  <si>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</si>
  <si>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</si>
  <si>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</si>
  <si>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</si>
  <si>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</si>
  <si>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</si>
  <si>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</si>
  <si>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</si>
  <si>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</si>
  <si>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</si>
  <si>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</si>
  <si>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</si>
  <si>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</si>
  <si>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</si>
  <si>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</si>
  <si>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</si>
  <si>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</si>
  <si>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</si>
  <si>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</si>
  <si>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</si>
  <si>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</si>
  <si>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</si>
  <si>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</si>
  <si>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</si>
  <si>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</si>
  <si>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</si>
  <si>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</si>
  <si>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</si>
  <si>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</si>
  <si>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</si>
  <si>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</si>
  <si>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</si>
  <si>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</si>
  <si>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</si>
  <si>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</si>
  <si>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</si>
  <si>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</si>
  <si>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</si>
  <si>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</si>
  <si>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</si>
  <si>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</si>
  <si>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</si>
  <si>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</si>
  <si>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</si>
  <si>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</si>
  <si>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</si>
  <si>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</si>
  <si>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</si>
  <si>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</si>
  <si>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</si>
  <si>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</si>
  <si>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</si>
  <si>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</si>
  <si>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</si>
  <si>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</si>
  <si>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</si>
  <si>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</si>
  <si>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</si>
  <si>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</si>
  <si>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</si>
  <si>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</si>
  <si>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</si>
  <si>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</si>
  <si>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</si>
  <si>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</si>
  <si>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</si>
  <si>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</si>
  <si>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</si>
  <si>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</si>
  <si>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</si>
  <si>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</si>
  <si>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</si>
  <si>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</si>
  <si>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</si>
  <si>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</si>
  <si>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</si>
  <si>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</si>
  <si>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</si>
  <si>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</si>
  <si>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</si>
  <si>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</si>
  <si>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</si>
  <si>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</si>
  <si>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</si>
  <si>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</si>
  <si>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</si>
  <si>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</si>
  <si>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</si>
  <si>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</si>
  <si>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</si>
  <si>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</si>
  <si>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</si>
  <si>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</si>
  <si>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</si>
  <si>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</si>
  <si>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</si>
  <si>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</si>
  <si>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</si>
  <si>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</si>
  <si>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</si>
  <si>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</si>
  <si>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</si>
  <si>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</si>
  <si>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</si>
  <si>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</si>
  <si>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</si>
  <si>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</si>
  <si>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</si>
  <si>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</si>
  <si>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</si>
  <si>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</si>
  <si>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</si>
  <si>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</si>
  <si>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</si>
  <si>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</si>
  <si>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</si>
  <si>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</si>
  <si>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</si>
  <si>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</si>
  <si>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</si>
  <si>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</si>
  <si>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</si>
  <si>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</si>
  <si>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</si>
  <si>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</si>
  <si>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</si>
  <si>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</si>
  <si>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</si>
  <si>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</si>
  <si>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</si>
  <si>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</si>
  <si>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</si>
  <si>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</si>
  <si>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</si>
  <si>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</si>
  <si>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</si>
  <si>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</si>
  <si>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</si>
  <si>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</si>
  <si>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</si>
  <si>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</si>
  <si>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</si>
  <si>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</si>
  <si>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</si>
  <si>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</si>
  <si>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</si>
  <si>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</si>
  <si>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</si>
  <si>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</si>
  <si>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</si>
  <si>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</si>
  <si>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</si>
  <si>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</si>
  <si>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</si>
  <si>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</si>
  <si>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</si>
  <si>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</si>
  <si>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</si>
  <si>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</si>
  <si>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</si>
  <si>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</si>
  <si>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</si>
  <si>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</si>
  <si>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</si>
  <si>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</si>
  <si>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</si>
  <si>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</si>
  <si>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</si>
  <si>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</si>
  <si>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</si>
  <si>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</si>
  <si>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</si>
  <si>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</si>
  <si>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</si>
  <si>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</si>
  <si>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</si>
  <si>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</si>
  <si>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</si>
  <si>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</si>
  <si>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</si>
  <si>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</si>
  <si>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</si>
  <si>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</si>
  <si>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</si>
  <si>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</si>
  <si>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</si>
  <si>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</si>
  <si>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</si>
  <si>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</si>
  <si>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</si>
  <si>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</si>
  <si>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</si>
  <si>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</si>
  <si>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</si>
  <si>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</si>
  <si>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</si>
  <si>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</si>
  <si>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</si>
  <si>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</si>
  <si>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</si>
  <si>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</si>
  <si>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</si>
  <si>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</si>
  <si>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</si>
  <si>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</si>
  <si>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</si>
  <si>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</si>
  <si>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</si>
  <si>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</si>
  <si>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</si>
  <si>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</si>
  <si>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</si>
  <si>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</si>
  <si>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</si>
  <si>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</si>
  <si>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</si>
  <si>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</si>
  <si>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</si>
  <si>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</si>
  <si>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</si>
  <si>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</si>
  <si>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</si>
  <si>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</si>
  <si>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</si>
  <si>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</si>
  <si>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</si>
  <si>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</si>
  <si>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</si>
  <si>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</si>
  <si>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</si>
  <si>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</si>
  <si>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</si>
  <si>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</si>
  <si>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</si>
  <si>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</si>
  <si>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</si>
  <si>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</si>
  <si>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</si>
  <si>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</si>
  <si>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</si>
  <si>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</si>
  <si>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</si>
  <si>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</si>
  <si>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</si>
  <si>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</si>
  <si>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</si>
  <si>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</si>
  <si>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</si>
  <si>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</si>
  <si>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</si>
  <si>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</si>
  <si>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</si>
  <si>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</si>
  <si>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</si>
  <si>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</si>
  <si>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</si>
  <si>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</si>
  <si>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</si>
  <si>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</si>
  <si>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</si>
  <si>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</si>
  <si>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</si>
  <si>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</si>
  <si>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</si>
  <si>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</si>
  <si>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</si>
  <si>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</si>
  <si>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</si>
  <si>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</si>
  <si>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</si>
  <si>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</si>
  <si>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</si>
  <si>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</si>
  <si>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</si>
  <si>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</si>
  <si>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</si>
  <si>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</si>
  <si>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</si>
  <si>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</si>
  <si>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</si>
  <si>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</si>
  <si>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</si>
  <si>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</si>
  <si>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</si>
  <si>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</si>
  <si>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</si>
  <si>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</si>
  <si>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</si>
  <si>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</si>
  <si>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</si>
  <si>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</si>
  <si>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</si>
  <si>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</si>
  <si>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</si>
  <si>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</si>
  <si>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</si>
  <si>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</si>
  <si>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</si>
  <si>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</si>
  <si>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</si>
  <si>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</si>
  <si>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</si>
  <si>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</si>
  <si>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</si>
  <si>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</si>
  <si>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</si>
  <si>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</si>
  <si>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</si>
  <si>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</si>
  <si>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</si>
  <si>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</si>
  <si>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</si>
  <si>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</si>
  <si>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</si>
  <si>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</si>
  <si>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</si>
  <si>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</si>
  <si>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</si>
  <si>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</si>
  <si>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</si>
  <si>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</si>
  <si>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</si>
  <si>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</si>
  <si>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</si>
  <si>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</si>
  <si>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</si>
  <si>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</si>
  <si>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</si>
  <si>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</si>
  <si>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</si>
  <si>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</si>
  <si>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</si>
  <si>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</si>
  <si>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</si>
  <si>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</si>
  <si>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</si>
  <si>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</si>
  <si>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</si>
  <si>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</si>
  <si>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</si>
  <si>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</si>
  <si>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</si>
  <si>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</si>
  <si>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</si>
  <si>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</si>
  <si>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</si>
  <si>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</si>
  <si>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</si>
  <si>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</si>
  <si>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</si>
  <si>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</si>
  <si>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</si>
  <si>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</si>
  <si>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</si>
  <si>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</si>
  <si>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</si>
  <si>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</si>
  <si>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</si>
  <si>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</si>
  <si>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</si>
  <si>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</si>
  <si>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</si>
  <si>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</si>
  <si>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</si>
  <si>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</si>
  <si>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</si>
  <si>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</si>
  <si>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</si>
  <si>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</si>
  <si>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</si>
  <si>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</si>
  <si>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</si>
  <si>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</si>
  <si>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</si>
  <si>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</si>
  <si>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</si>
  <si>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</si>
  <si>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</si>
  <si>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</si>
  <si>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</si>
  <si>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</si>
  <si>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</si>
  <si>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</si>
  <si>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</si>
  <si>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</si>
  <si>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</si>
  <si>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</si>
  <si>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</si>
  <si>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</si>
  <si>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</si>
  <si>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</si>
  <si>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</si>
  <si>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</si>
  <si>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</si>
  <si>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</si>
  <si>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</si>
  <si>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</si>
  <si>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</si>
  <si>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</si>
  <si>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</si>
  <si>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</si>
  <si>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</si>
  <si>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</si>
  <si>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</si>
  <si>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</si>
  <si>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</si>
  <si>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</si>
  <si>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</si>
  <si>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</si>
  <si>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</si>
  <si>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</si>
  <si>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</si>
  <si>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</si>
  <si>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</si>
  <si>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</si>
  <si>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</si>
  <si>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</si>
  <si>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</si>
  <si>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</si>
  <si>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</si>
  <si>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</si>
  <si>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</si>
  <si>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</si>
  <si>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</si>
  <si>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</si>
  <si>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</si>
  <si>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</si>
  <si>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</si>
  <si>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</si>
  <si>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</si>
  <si>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</si>
  <si>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</si>
  <si>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</si>
  <si>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</si>
  <si>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</si>
  <si>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</si>
  <si>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</si>
  <si>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</si>
  <si>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</si>
  <si>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</si>
  <si>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</si>
  <si>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</si>
  <si>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</si>
  <si>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</si>
  <si>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</si>
  <si>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</si>
  <si>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</si>
  <si>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</si>
  <si>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</si>
  <si>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</si>
  <si>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</si>
  <si>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</si>
  <si>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</si>
  <si>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</si>
  <si>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</si>
  <si>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</si>
  <si>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</si>
  <si>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</si>
  <si>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</si>
  <si>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</si>
  <si>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</si>
  <si>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</si>
  <si>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</si>
  <si>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</si>
  <si>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</si>
  <si>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</si>
  <si>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</si>
  <si>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</si>
  <si>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</si>
  <si>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</si>
  <si>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</si>
  <si>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</si>
  <si>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</si>
  <si>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</si>
  <si>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</si>
  <si>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</si>
  <si>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</si>
  <si>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</si>
  <si>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</si>
  <si>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</si>
  <si>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</si>
  <si>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</si>
  <si>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</si>
  <si>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</si>
  <si>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</si>
  <si>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</si>
  <si>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</si>
  <si>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</si>
  <si>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</si>
  <si>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</si>
  <si>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</si>
  <si>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</si>
  <si>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</si>
  <si>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</si>
  <si>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</si>
  <si>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</si>
  <si>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</si>
  <si>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</si>
  <si>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</si>
  <si>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</si>
  <si>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</si>
  <si>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</si>
  <si>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</si>
  <si>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</si>
  <si>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</si>
  <si>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</si>
  <si>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</si>
  <si>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</si>
  <si>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</si>
  <si>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</si>
  <si>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</si>
  <si>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</si>
  <si>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</si>
  <si>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</si>
  <si>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</si>
  <si>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</si>
  <si>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</si>
  <si>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</si>
  <si>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</si>
  <si>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</si>
  <si>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</si>
  <si>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</si>
  <si>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</si>
  <si>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</si>
  <si>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</si>
  <si>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</si>
  <si>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</si>
  <si>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</si>
  <si>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</si>
  <si>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</si>
  <si>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</si>
  <si>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</si>
  <si>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</si>
  <si>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</si>
  <si>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</si>
  <si>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</si>
  <si>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</si>
  <si>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</si>
  <si>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</si>
  <si>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</si>
  <si>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</si>
  <si>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</si>
  <si>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</si>
  <si>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</si>
  <si>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</si>
  <si>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</si>
  <si>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</si>
  <si>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</si>
  <si>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</si>
  <si>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</si>
  <si>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</si>
  <si>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</si>
  <si>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</si>
  <si>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</si>
  <si>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</si>
  <si>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</si>
  <si>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</si>
  <si>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</si>
  <si>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</si>
  <si>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</si>
  <si>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</si>
  <si>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</si>
  <si>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</si>
  <si>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</si>
  <si>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</si>
  <si>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</si>
  <si>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</si>
  <si>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</si>
  <si>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</si>
  <si>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</si>
  <si>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</si>
  <si>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</si>
  <si>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</si>
  <si>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</si>
  <si>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</si>
  <si>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</si>
  <si>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</si>
  <si>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</si>
  <si>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</si>
  <si>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</si>
  <si>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</si>
  <si>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</si>
  <si>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</si>
  <si>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</si>
  <si>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</si>
  <si>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</si>
  <si>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</si>
  <si>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</si>
  <si>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</si>
  <si>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</si>
  <si>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</si>
  <si>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</si>
  <si>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</si>
  <si>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</si>
  <si>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</si>
  <si>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</si>
  <si>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</si>
  <si>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</si>
  <si>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</si>
  <si>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</si>
  <si>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</si>
  <si>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</si>
  <si>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</si>
  <si>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</si>
  <si>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</si>
  <si>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</si>
  <si>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</si>
  <si>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</si>
  <si>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</si>
  <si>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</si>
  <si>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</si>
  <si>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</si>
  <si>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</si>
  <si>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</si>
  <si>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</si>
  <si>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</si>
  <si>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</si>
  <si>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</si>
  <si>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</si>
  <si>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</si>
  <si>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</si>
  <si>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</si>
  <si>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</si>
  <si>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</si>
  <si>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</si>
  <si>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</si>
  <si>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</si>
  <si>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</si>
  <si>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</si>
  <si>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</si>
  <si>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</si>
  <si>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</si>
  <si>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</si>
  <si>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</si>
  <si>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</si>
  <si>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</si>
  <si>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</si>
  <si>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</si>
  <si>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</si>
  <si>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</si>
  <si>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</si>
  <si>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</si>
  <si>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</si>
  <si>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</si>
  <si>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</si>
  <si>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</si>
  <si>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</si>
  <si>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</si>
  <si>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</si>
  <si>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</si>
  <si>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</si>
  <si>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</si>
  <si>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</si>
  <si>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</si>
  <si>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</si>
  <si>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</si>
  <si>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</si>
  <si>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</si>
  <si>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</si>
  <si>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</si>
  <si>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</si>
  <si>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</si>
  <si>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</si>
  <si>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</si>
  <si>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</si>
  <si>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</si>
  <si>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</si>
  <si>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</si>
  <si>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</si>
  <si>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</si>
  <si>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</si>
  <si>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</si>
  <si>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</si>
  <si>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</si>
  <si>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</si>
  <si>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</si>
  <si>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</si>
  <si>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</si>
  <si>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</si>
  <si>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</si>
  <si>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</si>
  <si>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</si>
  <si>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</si>
  <si>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</si>
  <si>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</si>
  <si>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</si>
  <si>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</si>
  <si>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</si>
  <si>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</si>
  <si>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</si>
  <si>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</si>
  <si>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</si>
  <si>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</si>
  <si>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</si>
  <si>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</si>
  <si>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</si>
  <si>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</si>
  <si>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</si>
  <si>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</si>
  <si>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</si>
  <si>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</si>
  <si>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</si>
  <si>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</si>
  <si>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</si>
  <si>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</si>
  <si>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</si>
  <si>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</si>
  <si>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</si>
  <si>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</si>
  <si>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</si>
  <si>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</si>
  <si>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</si>
  <si>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</si>
  <si>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</si>
  <si>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</si>
  <si>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</si>
  <si>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</si>
  <si>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</si>
  <si>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</si>
  <si>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</si>
  <si>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</si>
  <si>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</si>
  <si>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</si>
  <si>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</si>
  <si>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</si>
  <si>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</si>
  <si>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</si>
  <si>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</si>
  <si>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</si>
  <si>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</si>
  <si>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</si>
  <si>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</si>
  <si>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</si>
  <si>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</si>
  <si>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</si>
  <si>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</si>
  <si>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</si>
  <si>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</si>
  <si>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</si>
  <si>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</si>
  <si>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</si>
  <si>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</si>
  <si>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</si>
  <si>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</si>
  <si>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</si>
  <si>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</si>
  <si>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</si>
  <si>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</si>
  <si>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</si>
  <si>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</si>
  <si>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</si>
  <si>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</si>
  <si>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</si>
  <si>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</si>
  <si>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</si>
  <si>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</si>
  <si>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</si>
  <si>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</si>
  <si>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</si>
  <si>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</si>
  <si>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</si>
  <si>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</si>
  <si>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</si>
  <si>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</si>
  <si>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</si>
  <si>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</si>
  <si>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</si>
  <si>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</si>
  <si>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</si>
  <si>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</si>
  <si>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</si>
  <si>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</si>
  <si>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</si>
  <si>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</si>
  <si>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</si>
  <si>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</si>
  <si>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</si>
  <si>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</si>
  <si>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</si>
  <si>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</si>
  <si>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</si>
  <si>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</si>
  <si>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</si>
  <si>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</si>
  <si>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</si>
  <si>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</si>
  <si>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</si>
  <si>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</si>
  <si>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</si>
  <si>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</si>
  <si>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</si>
  <si>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</si>
  <si>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</si>
  <si>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</si>
  <si>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</si>
  <si>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</si>
  <si>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</si>
  <si>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</si>
  <si>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</si>
  <si>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</si>
  <si>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</si>
  <si>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</si>
  <si>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</si>
  <si>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</si>
  <si>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</si>
  <si>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</si>
  <si>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</si>
  <si>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</si>
  <si>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</si>
  <si>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</si>
  <si>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</si>
  <si>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</si>
  <si>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</si>
  <si>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</si>
  <si>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</si>
  <si>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</si>
  <si>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</si>
  <si>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</si>
  <si>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</si>
  <si>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</si>
  <si>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</si>
  <si>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</si>
  <si>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</si>
  <si>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</si>
  <si>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</si>
  <si>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</si>
  <si>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</si>
  <si>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</si>
  <si>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</si>
  <si>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</si>
  <si>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</si>
  <si>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</si>
  <si>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</si>
  <si>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</si>
  <si>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</si>
  <si>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</si>
  <si>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</si>
  <si>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</si>
  <si>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</si>
  <si>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</si>
  <si>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</si>
  <si>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</si>
  <si>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</si>
  <si>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</si>
  <si>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</si>
  <si>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</si>
  <si>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</si>
  <si>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</si>
  <si>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</si>
  <si>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</si>
  <si>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</si>
  <si>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</si>
  <si>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</si>
  <si>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</si>
  <si>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</si>
  <si>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</si>
  <si>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</si>
  <si>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</si>
  <si>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</si>
  <si>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</si>
  <si>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</si>
  <si>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</si>
  <si>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</si>
  <si>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</si>
  <si>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</si>
  <si>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</si>
  <si>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</si>
  <si>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</si>
  <si>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</si>
  <si>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</si>
  <si>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</si>
  <si>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</si>
  <si>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</si>
  <si>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</si>
  <si>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</si>
  <si>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</si>
  <si>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</si>
  <si>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</si>
  <si>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</si>
  <si>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</si>
  <si>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</si>
  <si>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</si>
  <si>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</si>
  <si>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</si>
  <si>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</si>
  <si>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</si>
  <si>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</si>
  <si>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</si>
  <si>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</si>
  <si>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</si>
  <si>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</si>
  <si>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</si>
  <si>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</si>
  <si>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</si>
  <si>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</si>
  <si>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</si>
  <si>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</si>
  <si>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</si>
  <si>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</si>
  <si>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</si>
  <si>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</si>
  <si>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</si>
  <si>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</si>
  <si>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</si>
  <si>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</si>
  <si>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</si>
  <si>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</si>
  <si>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</si>
  <si>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</si>
  <si>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</si>
  <si>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</si>
  <si>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</si>
  <si>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</si>
  <si>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</si>
  <si>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</si>
  <si>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</si>
  <si>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</si>
  <si>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</si>
  <si>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</si>
  <si>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</si>
  <si>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</si>
  <si>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</si>
  <si>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</si>
  <si>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</si>
  <si>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</si>
  <si>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</si>
  <si>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</si>
  <si>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</si>
  <si>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</si>
  <si>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</si>
  <si>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</si>
  <si>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</si>
  <si>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</si>
  <si>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</si>
  <si>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</si>
  <si>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</si>
  <si>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</si>
  <si>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</si>
  <si>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</si>
  <si>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</si>
  <si>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</si>
  <si>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</si>
  <si>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</si>
  <si>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</si>
  <si>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</si>
  <si>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</si>
  <si>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</si>
  <si>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</si>
  <si>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</si>
  <si>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</si>
  <si>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</si>
  <si>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</si>
  <si>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</si>
  <si>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</si>
  <si>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</si>
  <si>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</si>
  <si>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</si>
  <si>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</si>
  <si>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</si>
  <si>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</si>
  <si>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</si>
  <si>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</si>
  <si>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</si>
  <si>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</si>
  <si>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</si>
  <si>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</si>
  <si>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</si>
  <si>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</si>
  <si>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</si>
  <si>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</si>
  <si>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</si>
  <si>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</si>
  <si>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</si>
  <si>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</si>
  <si>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</si>
  <si>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</si>
  <si>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</si>
  <si>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</si>
  <si>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</si>
  <si>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</si>
  <si>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</si>
  <si>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</si>
  <si>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</si>
  <si>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</si>
  <si>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</si>
  <si>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</si>
  <si>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</si>
  <si>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</si>
  <si>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</si>
  <si>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</si>
  <si>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</si>
  <si>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</si>
  <si>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</si>
  <si>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</si>
  <si>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</si>
  <si>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</si>
  <si>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</si>
  <si>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</si>
  <si>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</si>
  <si>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</si>
  <si>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</si>
  <si>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</si>
  <si>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</si>
  <si>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</si>
  <si>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</si>
  <si>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</si>
  <si>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</si>
  <si>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</si>
  <si>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</si>
  <si>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</si>
  <si>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</si>
  <si>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</si>
  <si>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</si>
  <si>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</si>
  <si>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</si>
  <si>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</si>
  <si>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</si>
  <si>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</si>
  <si>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</si>
  <si>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</si>
  <si>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</si>
  <si>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</si>
  <si>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</si>
  <si>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</si>
  <si>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</si>
  <si>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</si>
  <si>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</si>
  <si>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</si>
  <si>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</si>
  <si>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</si>
  <si>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</si>
  <si>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</si>
  <si>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</si>
  <si>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</si>
  <si>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</si>
  <si>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</si>
  <si>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</si>
  <si>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</si>
  <si>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</si>
  <si>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</si>
  <si>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</si>
  <si>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</si>
  <si>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</si>
  <si>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</si>
  <si>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</si>
  <si>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</si>
  <si>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</si>
  <si>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</si>
  <si>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</si>
  <si>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</si>
  <si>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</si>
  <si>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</si>
  <si>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</si>
  <si>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</si>
  <si>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</si>
  <si>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</si>
  <si>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</si>
  <si>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</si>
  <si>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</si>
  <si>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</si>
  <si>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</si>
  <si>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</si>
  <si>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</si>
  <si>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</si>
  <si>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</si>
  <si>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</si>
  <si>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</si>
  <si>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</si>
  <si>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</si>
  <si>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</si>
  <si>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</si>
  <si>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</si>
  <si>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</si>
  <si>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</si>
  <si>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</si>
  <si>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</si>
  <si>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</si>
  <si>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</si>
  <si>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</si>
  <si>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</si>
  <si>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</si>
  <si>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</si>
  <si>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</si>
  <si>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</si>
  <si>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</si>
  <si>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</si>
  <si>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</si>
  <si>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</si>
  <si>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</si>
  <si>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</si>
  <si>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</si>
  <si>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</si>
  <si>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</si>
  <si>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</si>
  <si>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</si>
  <si>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</si>
  <si>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</si>
  <si>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</si>
  <si>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</si>
  <si>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</si>
  <si>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</si>
  <si>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</si>
  <si>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</si>
  <si>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</si>
  <si>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</si>
  <si>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</si>
  <si>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</si>
  <si>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</si>
  <si>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</si>
  <si>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</si>
  <si>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</si>
  <si>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</si>
  <si>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</si>
  <si>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</si>
  <si>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</si>
  <si>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</si>
  <si>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</si>
  <si>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</si>
  <si>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</si>
  <si>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</si>
  <si>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</si>
  <si>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</si>
  <si>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</si>
  <si>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</si>
  <si>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</si>
  <si>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</si>
  <si>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</si>
  <si>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</si>
  <si>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</si>
  <si>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</si>
  <si>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</si>
  <si>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</si>
  <si>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</si>
  <si>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</si>
  <si>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</si>
  <si>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</si>
  <si>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</si>
  <si>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</si>
  <si>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</si>
  <si>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</si>
  <si>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</si>
  <si>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</si>
  <si>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</si>
  <si>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</si>
  <si>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</si>
  <si>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</si>
  <si>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</si>
  <si>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</si>
  <si>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</si>
  <si>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</si>
  <si>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</si>
  <si>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</si>
  <si>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</si>
  <si>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</si>
  <si>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</si>
  <si>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</si>
  <si>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</si>
  <si>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</si>
  <si>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</si>
  <si>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</si>
  <si>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</si>
  <si>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</si>
  <si>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</si>
  <si>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</si>
  <si>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</si>
  <si>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</si>
  <si>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</si>
  <si>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</si>
  <si>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</si>
  <si>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</si>
  <si>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</si>
  <si>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</si>
  <si>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</si>
  <si>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</si>
  <si>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</si>
  <si>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</si>
  <si>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</si>
  <si>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</si>
  <si>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</si>
  <si>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</si>
  <si>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</si>
  <si>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</si>
  <si>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</si>
  <si>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</si>
  <si>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</si>
  <si>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</si>
  <si>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</si>
  <si>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</si>
  <si>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</si>
  <si>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</si>
  <si>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</si>
  <si>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</si>
  <si>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</si>
  <si>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</si>
  <si>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</si>
  <si>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</si>
  <si>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</si>
  <si>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</si>
  <si>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</si>
  <si>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</si>
  <si>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</si>
  <si>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</si>
  <si>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</si>
  <si>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</si>
  <si>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</si>
  <si>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</si>
  <si>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</si>
  <si>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</si>
  <si>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</si>
  <si>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</si>
  <si>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</si>
  <si>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</si>
  <si>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</si>
  <si>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</si>
  <si>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</si>
  <si>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</si>
  <si>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</si>
  <si>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</si>
  <si>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</si>
  <si>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</si>
  <si>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</si>
  <si>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</si>
  <si>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</si>
  <si>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</si>
  <si>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</si>
  <si>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</si>
  <si>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</si>
  <si>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</si>
  <si>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</si>
  <si>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</si>
  <si>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</si>
  <si>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</si>
  <si>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</si>
  <si>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</si>
  <si>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</si>
  <si>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</si>
  <si>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</si>
  <si>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</si>
  <si>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</si>
  <si>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</si>
  <si>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</si>
  <si>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</si>
  <si>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</si>
  <si>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</si>
  <si>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</si>
  <si>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</si>
  <si>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</si>
  <si>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</si>
  <si>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</si>
  <si>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</si>
  <si>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</si>
  <si>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</si>
  <si>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</si>
  <si>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</si>
  <si>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</si>
  <si>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</si>
  <si>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</si>
  <si>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</si>
  <si>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</si>
  <si>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</si>
  <si>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</si>
  <si>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</si>
  <si>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</si>
  <si>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</si>
  <si>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</si>
  <si>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</si>
  <si>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</si>
  <si>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</si>
  <si>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</si>
  <si>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</si>
  <si>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</si>
  <si>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</si>
  <si>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</si>
  <si>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</si>
  <si>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</si>
  <si>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</si>
  <si>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</si>
  <si>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</si>
  <si>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</si>
  <si>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</si>
  <si>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</si>
  <si>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</si>
  <si>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</si>
  <si>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</si>
  <si>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</si>
  <si>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</si>
  <si>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</si>
  <si>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</si>
  <si>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</si>
  <si>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</si>
  <si>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</si>
  <si>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</si>
  <si>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</si>
  <si>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</si>
  <si>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</si>
  <si>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</si>
  <si>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</si>
  <si>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</si>
  <si>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</si>
  <si>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</si>
  <si>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</si>
  <si>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</si>
  <si>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</si>
  <si>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</si>
  <si>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</si>
  <si>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</si>
  <si>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</si>
  <si>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</si>
  <si>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</si>
  <si>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</si>
  <si>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</si>
  <si>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</si>
  <si>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</si>
  <si>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</si>
  <si>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</si>
  <si>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</si>
  <si>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</si>
  <si>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</si>
  <si>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</si>
  <si>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</si>
  <si>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</si>
  <si>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</si>
  <si>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</si>
  <si>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</si>
  <si>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</si>
  <si>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</si>
  <si>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</si>
  <si>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</si>
  <si>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</si>
  <si>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</si>
  <si>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</si>
  <si>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</si>
  <si>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</si>
  <si>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</si>
  <si>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</si>
  <si>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</si>
  <si>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</si>
  <si>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</si>
  <si>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</si>
  <si>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</si>
  <si>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</si>
  <si>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</si>
  <si>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</si>
  <si>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</si>
  <si>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</si>
  <si>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</si>
  <si>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</si>
  <si>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</si>
  <si>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</si>
  <si>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</si>
  <si>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</si>
  <si>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</si>
  <si>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</si>
  <si>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</si>
  <si>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</si>
  <si>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</si>
  <si>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</si>
  <si>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</si>
  <si>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</si>
  <si>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</si>
  <si>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</si>
  <si>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</si>
  <si>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</si>
  <si>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</si>
  <si>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</si>
  <si>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</si>
  <si>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</si>
  <si>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</si>
  <si>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</si>
  <si>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</si>
  <si>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</si>
  <si>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</si>
  <si>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</si>
  <si>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</si>
  <si>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</si>
  <si>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</si>
  <si>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</si>
  <si>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</si>
  <si>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</si>
  <si>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</si>
  <si>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</si>
  <si>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</si>
  <si>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</si>
  <si>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</si>
  <si>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</si>
  <si>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</si>
  <si>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</si>
  <si>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</si>
  <si>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</si>
  <si>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</si>
  <si>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</si>
  <si>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</si>
  <si>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</si>
  <si>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</si>
  <si>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</si>
  <si>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</si>
  <si>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</si>
  <si>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</si>
  <si>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</si>
  <si>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</si>
  <si>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</si>
  <si>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</si>
  <si>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</si>
  <si>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</si>
  <si>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</si>
  <si>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</si>
  <si>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</si>
  <si>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</si>
  <si>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</si>
  <si>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</si>
  <si>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</si>
  <si>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</si>
  <si>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</si>
  <si>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</si>
  <si>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</si>
  <si>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</si>
  <si>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</si>
  <si>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</si>
  <si>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</si>
  <si>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</si>
  <si>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</si>
  <si>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</si>
  <si>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</si>
  <si>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</si>
  <si>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</si>
  <si>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</si>
  <si>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</si>
  <si>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</si>
  <si>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</si>
  <si>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</si>
  <si>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</si>
  <si>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</si>
  <si>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</si>
  <si>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</si>
  <si>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</si>
  <si>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</si>
  <si>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</si>
  <si>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</si>
  <si>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</si>
  <si>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</si>
  <si>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</si>
  <si>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</si>
  <si>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</si>
  <si>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</si>
  <si>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</si>
  <si>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</si>
  <si>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</si>
  <si>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</si>
  <si>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</si>
  <si>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</si>
  <si>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</si>
  <si>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</si>
  <si>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</si>
  <si>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</si>
  <si>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</si>
  <si>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</si>
  <si>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</si>
  <si>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</si>
  <si>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</si>
  <si>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</si>
  <si>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</si>
  <si>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</si>
  <si>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</si>
  <si>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</si>
  <si>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</si>
  <si>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</si>
  <si>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</si>
  <si>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</si>
  <si>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</si>
  <si>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</si>
  <si>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</si>
  <si>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</si>
  <si>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</si>
  <si>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</si>
  <si>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</si>
  <si>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</si>
  <si>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</si>
  <si>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</si>
  <si>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</si>
  <si>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</si>
  <si>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</si>
  <si>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</si>
  <si>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</si>
  <si>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</si>
  <si>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</si>
  <si>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</si>
  <si>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</si>
  <si>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</si>
  <si>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</si>
  <si>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</si>
  <si>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</si>
  <si>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</si>
  <si>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</si>
  <si>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</si>
  <si>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</si>
  <si>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</si>
  <si>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</si>
  <si>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</si>
  <si>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</si>
  <si>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</si>
  <si>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</si>
  <si>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</si>
  <si>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</si>
  <si>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</si>
  <si>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</si>
  <si>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</si>
  <si>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</si>
  <si>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</si>
  <si>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</si>
  <si>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</si>
  <si>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</si>
  <si>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</si>
  <si>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</si>
  <si>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</si>
  <si>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</si>
  <si>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</si>
  <si>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</si>
  <si>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</si>
  <si>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</si>
  <si>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</si>
  <si>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</si>
  <si>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</si>
  <si>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</si>
  <si>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</si>
  <si>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</si>
  <si>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</si>
  <si>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</si>
  <si>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</si>
  <si>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</si>
  <si>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</si>
  <si>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</si>
  <si>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</si>
  <si>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</si>
  <si>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</si>
  <si>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</si>
  <si>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</si>
  <si>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</si>
  <si>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</si>
  <si>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</si>
  <si>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</si>
  <si>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</si>
  <si>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</si>
  <si>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</si>
  <si>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</si>
  <si>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</si>
  <si>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</si>
  <si>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</si>
  <si>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</si>
  <si>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</si>
  <si>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</si>
  <si>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</si>
  <si>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</si>
  <si>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</si>
  <si>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</si>
  <si>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</si>
  <si>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</si>
  <si>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</si>
  <si>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</si>
  <si>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</si>
  <si>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</si>
  <si>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</si>
  <si>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</si>
  <si>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</si>
  <si>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</si>
  <si>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</si>
  <si>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</si>
  <si>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</si>
  <si>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</si>
  <si>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</si>
  <si>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</si>
  <si>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</si>
  <si>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</si>
  <si>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</si>
  <si>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</si>
  <si>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</si>
  <si>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</si>
  <si>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</si>
  <si>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</si>
  <si>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</si>
  <si>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</si>
  <si>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</si>
  <si>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</si>
  <si>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</si>
  <si>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</si>
  <si>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</si>
  <si>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</si>
  <si>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</si>
  <si>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</si>
  <si>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</si>
  <si>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</si>
  <si>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</si>
  <si>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</si>
  <si>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</si>
  <si>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</si>
  <si>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</si>
  <si>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</si>
  <si>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</si>
  <si>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</si>
  <si>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</si>
  <si>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</si>
  <si>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</si>
  <si>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</si>
  <si>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</si>
  <si>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</si>
  <si>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</si>
  <si>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</si>
  <si>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</si>
  <si>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</si>
  <si>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</si>
  <si>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</si>
  <si>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</si>
  <si>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</si>
  <si>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</si>
  <si>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</si>
  <si>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</si>
  <si>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</si>
  <si>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</si>
  <si>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</si>
  <si>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</si>
  <si>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</si>
  <si>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</si>
  <si>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</si>
  <si>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</si>
  <si>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</si>
  <si>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</si>
  <si>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</si>
  <si>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</si>
  <si>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</si>
  <si>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</si>
  <si>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</si>
  <si>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</si>
  <si>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</si>
  <si>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</si>
  <si>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</si>
  <si>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</si>
  <si>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</si>
  <si>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</si>
  <si>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</si>
  <si>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</si>
  <si>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</si>
  <si>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</si>
  <si>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</si>
  <si>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</si>
  <si>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</si>
  <si>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</si>
  <si>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</si>
  <si>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</si>
  <si>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</si>
  <si>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</si>
  <si>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</si>
  <si>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</si>
  <si>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</si>
  <si>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</si>
  <si>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</si>
  <si>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</si>
  <si>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</si>
  <si>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</si>
  <si>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</si>
  <si>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</si>
  <si>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</si>
  <si>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</si>
  <si>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</si>
  <si>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</si>
  <si>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</si>
  <si>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</si>
  <si>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</si>
  <si>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</si>
  <si>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</si>
  <si>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</si>
  <si>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</si>
  <si>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</si>
  <si>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</si>
  <si>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</si>
  <si>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</si>
  <si>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</si>
  <si>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</si>
  <si>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</si>
  <si>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</si>
  <si>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</si>
  <si>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</si>
  <si>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</si>
  <si>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</si>
  <si>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</si>
  <si>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</si>
  <si>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</si>
  <si>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</si>
  <si>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</si>
  <si>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</si>
  <si>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</si>
  <si>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</si>
  <si>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</si>
  <si>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</si>
  <si>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</si>
  <si>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</si>
  <si>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</si>
  <si>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</si>
  <si>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</si>
  <si>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</si>
  <si>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</si>
  <si>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</si>
  <si>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</si>
  <si>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</si>
  <si>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</si>
  <si>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</si>
  <si>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</si>
  <si>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</si>
  <si>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</si>
  <si>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</si>
  <si>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</si>
  <si>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</si>
  <si>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</si>
  <si>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</si>
  <si>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</si>
  <si>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</si>
  <si>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</si>
  <si>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</si>
  <si>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</si>
  <si>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</si>
  <si>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</si>
  <si>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</si>
  <si>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</si>
  <si>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</si>
  <si>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</si>
  <si>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</si>
  <si>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</si>
  <si>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</si>
  <si>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</si>
  <si>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</si>
  <si>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</si>
  <si>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</si>
  <si>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</si>
  <si>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</si>
  <si>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</si>
  <si>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</si>
  <si>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</si>
  <si>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</si>
  <si>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</si>
  <si>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</si>
  <si>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</si>
  <si>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</si>
  <si>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</si>
  <si>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</si>
  <si>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</si>
  <si>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</si>
  <si>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</si>
  <si>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</si>
  <si>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</si>
  <si>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</si>
  <si>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</si>
  <si>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</si>
  <si>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</si>
  <si>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</si>
  <si>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</si>
  <si>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</si>
  <si>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</si>
  <si>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</si>
  <si>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</si>
  <si>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</si>
  <si>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</si>
  <si>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</si>
  <si>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</si>
  <si>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</si>
  <si>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</si>
  <si>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</si>
  <si>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</si>
  <si>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</si>
  <si>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</si>
  <si>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</si>
  <si>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</si>
  <si>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</si>
  <si>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</si>
  <si>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</si>
  <si>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</si>
  <si>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</si>
  <si>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</si>
  <si>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</si>
  <si>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</si>
  <si>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</si>
  <si>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</si>
  <si>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</si>
  <si>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</si>
  <si>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</si>
  <si>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</si>
  <si>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</si>
  <si>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</si>
  <si>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</si>
  <si>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</si>
  <si>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</si>
  <si>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</si>
  <si>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</si>
  <si>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</si>
  <si>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</si>
  <si>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</si>
  <si>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</si>
  <si>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</si>
  <si>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</si>
  <si>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</si>
  <si>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</si>
  <si>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</si>
  <si>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</si>
  <si>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</si>
  <si>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</si>
  <si>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</si>
  <si>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</si>
  <si>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</si>
  <si>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</si>
  <si>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</si>
  <si>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</si>
  <si>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</si>
  <si>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</si>
  <si>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</si>
  <si>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</si>
  <si>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</si>
  <si>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</si>
  <si>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</si>
  <si>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</si>
  <si>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</si>
  <si>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</si>
  <si>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</si>
  <si>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</si>
  <si>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</si>
  <si>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</si>
  <si>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</si>
  <si>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</si>
  <si>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</si>
  <si>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</si>
  <si>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</si>
  <si>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</si>
  <si>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</si>
  <si>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</si>
  <si>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</si>
  <si>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</si>
  <si>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</si>
  <si>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</si>
  <si>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</si>
  <si>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</si>
  <si>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</si>
  <si>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</si>
  <si>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</si>
  <si>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</si>
  <si>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</si>
  <si>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</si>
  <si>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</si>
  <si>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</si>
  <si>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</si>
  <si>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</si>
  <si>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</si>
  <si>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</si>
  <si>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</si>
  <si>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</si>
  <si>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</si>
  <si>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</si>
  <si>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</si>
  <si>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</si>
  <si>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</si>
  <si>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</si>
  <si>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</si>
  <si>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</si>
  <si>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</si>
  <si>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</si>
  <si>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</si>
  <si>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</si>
  <si>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</si>
  <si>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</si>
  <si>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</si>
  <si>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</si>
  <si>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</si>
  <si>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</si>
  <si>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</si>
  <si>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</si>
  <si>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</si>
  <si>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</si>
  <si>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</si>
  <si>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</si>
  <si>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</si>
  <si>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</si>
  <si>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</si>
  <si>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</si>
  <si>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</si>
  <si>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</si>
  <si>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</si>
  <si>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</si>
  <si>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</si>
  <si>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</si>
  <si>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</si>
  <si>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</si>
  <si>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</si>
  <si>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</si>
  <si>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</si>
  <si>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</si>
  <si>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</si>
  <si>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</si>
  <si>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</si>
  <si>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</si>
  <si>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</si>
  <si>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</si>
  <si>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</si>
  <si>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</si>
  <si>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</si>
  <si>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</si>
  <si>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</si>
  <si>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</si>
  <si>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</si>
  <si>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</si>
  <si>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</si>
  <si>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</si>
  <si>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</si>
  <si>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</si>
  <si>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</si>
  <si>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</si>
  <si>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</si>
  <si>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</si>
  <si>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</si>
  <si>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</si>
  <si>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</si>
  <si>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</si>
  <si>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</si>
  <si>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</si>
  <si>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</si>
  <si>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</si>
  <si>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</si>
  <si>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</si>
  <si>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</si>
  <si>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</si>
  <si>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</si>
  <si>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</si>
  <si>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</si>
  <si>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</si>
  <si>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</si>
  <si>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</si>
  <si>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</si>
  <si>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</si>
  <si>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</si>
  <si>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</si>
  <si>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</si>
  <si>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</si>
  <si>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</si>
  <si>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</si>
  <si>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</si>
  <si>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</si>
  <si>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</si>
  <si>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</si>
  <si>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</si>
  <si>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</si>
  <si>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</si>
  <si>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</si>
  <si>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</si>
  <si>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</si>
  <si>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</si>
  <si>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</si>
  <si>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</si>
  <si>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</si>
  <si>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</si>
  <si>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</si>
  <si>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</si>
  <si>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</si>
  <si>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</si>
  <si>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</si>
  <si>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</si>
  <si>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</si>
  <si>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</si>
  <si>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</si>
  <si>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</si>
  <si>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</si>
  <si>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</si>
  <si>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</si>
  <si>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</si>
  <si>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</si>
  <si>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</si>
  <si>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</si>
  <si>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</si>
  <si>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</si>
  <si>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</si>
  <si>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</si>
  <si>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</si>
  <si>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</si>
  <si>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</si>
  <si>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</si>
  <si>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</si>
  <si>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</si>
  <si>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</si>
  <si>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</si>
  <si>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</si>
  <si>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</si>
  <si>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</si>
  <si>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</si>
  <si>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</si>
  <si>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</si>
  <si>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</si>
  <si>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</si>
  <si>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</si>
  <si>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</si>
  <si>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</si>
  <si>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</si>
  <si>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</si>
  <si>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</si>
  <si>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</si>
  <si>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</si>
  <si>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</si>
  <si>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</si>
  <si>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</si>
  <si>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</si>
  <si>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</si>
  <si>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</si>
  <si>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</si>
  <si>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</si>
  <si>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</si>
  <si>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</si>
  <si>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</si>
  <si>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</si>
  <si>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</si>
  <si>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</si>
  <si>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</si>
  <si>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</si>
  <si>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</si>
  <si>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</si>
  <si>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</si>
  <si>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</si>
  <si>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</si>
  <si>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</si>
  <si>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</si>
  <si>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</si>
  <si>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</si>
  <si>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</si>
  <si>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</si>
  <si>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</si>
  <si>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</si>
  <si>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</si>
  <si>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</si>
  <si>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</si>
  <si>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</si>
  <si>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</si>
  <si>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</si>
  <si>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</si>
  <si>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</si>
  <si>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</si>
  <si>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</si>
  <si>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</si>
  <si>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</si>
  <si>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</si>
  <si>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</si>
  <si>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</si>
  <si>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</si>
  <si>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</si>
  <si>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</si>
  <si>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</si>
  <si>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</si>
  <si>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</si>
  <si>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</si>
  <si>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</si>
  <si>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</si>
  <si>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</si>
  <si>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</si>
  <si>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</si>
  <si>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</si>
  <si>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</si>
  <si>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</si>
  <si>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</si>
  <si>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</si>
  <si>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</si>
  <si>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</si>
  <si>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</si>
  <si>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</si>
  <si>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</si>
  <si>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</si>
  <si>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</si>
  <si>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</si>
  <si>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</si>
  <si>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</si>
  <si>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</si>
  <si>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</si>
  <si>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</si>
  <si>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</si>
  <si>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</si>
  <si>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</si>
  <si>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</si>
  <si>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</si>
  <si>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</si>
  <si>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</si>
  <si>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</si>
  <si>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</si>
  <si>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</si>
  <si>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</si>
  <si>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</si>
  <si>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</si>
  <si>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</si>
  <si>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</si>
  <si>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</si>
  <si>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</si>
  <si>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</si>
  <si>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</si>
  <si>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</si>
  <si>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</si>
  <si>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</si>
  <si>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</si>
  <si>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</si>
  <si>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</si>
  <si>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</si>
  <si>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</si>
  <si>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</si>
  <si>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</si>
  <si>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</si>
  <si>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</si>
  <si>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</si>
  <si>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</si>
  <si>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</si>
  <si>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</si>
  <si>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</si>
  <si>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</si>
  <si>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</si>
  <si>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</si>
  <si>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</si>
  <si>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</si>
  <si>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</si>
  <si>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</si>
  <si>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</si>
  <si>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</si>
  <si>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</si>
  <si>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</si>
  <si>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</si>
  <si>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</si>
  <si>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</si>
  <si>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</si>
  <si>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</si>
  <si>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</si>
  <si>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</si>
  <si>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</si>
  <si>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</si>
  <si>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</si>
  <si>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</si>
  <si>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</si>
  <si>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</si>
  <si>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</si>
  <si>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</si>
  <si>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</si>
  <si>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</si>
  <si>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</si>
  <si>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</si>
  <si>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</si>
  <si>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</si>
  <si>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</si>
  <si>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</si>
  <si>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</si>
  <si>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</si>
  <si>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</si>
  <si>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</si>
  <si>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</si>
  <si>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</si>
  <si>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</si>
  <si>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</si>
  <si>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</si>
  <si>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</si>
  <si>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</si>
  <si>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</si>
  <si>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</si>
  <si>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</si>
  <si>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</si>
  <si>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</si>
  <si>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</si>
  <si>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</si>
  <si>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</si>
  <si>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</si>
  <si>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</si>
  <si>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</si>
  <si>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</si>
  <si>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</si>
  <si>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</si>
  <si>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</si>
  <si>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</si>
  <si>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</si>
  <si>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</si>
  <si>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</si>
  <si>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</si>
  <si>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</si>
  <si>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</si>
  <si>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</si>
  <si>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</si>
  <si>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</si>
  <si>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</si>
  <si>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</si>
  <si>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</si>
  <si>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</si>
  <si>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</si>
  <si>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</si>
  <si>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</si>
  <si>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</si>
  <si>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</si>
  <si>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</si>
  <si>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</si>
  <si>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</si>
  <si>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</si>
  <si>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</si>
  <si>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</si>
  <si>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</si>
  <si>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</si>
  <si>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</si>
  <si>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</si>
  <si>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</si>
  <si>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</si>
  <si>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</si>
  <si>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</si>
  <si>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</si>
  <si>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</si>
  <si>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</si>
  <si>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</si>
  <si>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</si>
  <si>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</si>
  <si>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</si>
  <si>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</si>
  <si>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</si>
  <si>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</si>
  <si>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</si>
  <si>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</si>
  <si>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</si>
  <si>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</si>
  <si>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</si>
  <si>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</si>
  <si>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</si>
  <si>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</si>
  <si>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</si>
  <si>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</si>
  <si>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</si>
  <si>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</si>
  <si>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</si>
  <si>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</si>
  <si>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</si>
  <si>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</si>
  <si>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</si>
  <si>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</si>
  <si>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</si>
  <si>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</si>
  <si>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</si>
  <si>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</si>
  <si>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</si>
  <si>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</si>
  <si>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</si>
  <si>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</si>
  <si>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</si>
  <si>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</si>
  <si>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</si>
  <si>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</si>
  <si>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</si>
  <si>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</si>
  <si>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</si>
  <si>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</si>
  <si>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</si>
  <si>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</si>
  <si>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</si>
  <si>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</si>
  <si>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</si>
  <si>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</si>
  <si>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</si>
  <si>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</si>
  <si>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</si>
  <si>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</si>
  <si>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</si>
  <si>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</si>
  <si>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</si>
  <si>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</si>
  <si>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</si>
  <si>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</si>
  <si>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</si>
  <si>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</si>
  <si>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</si>
  <si>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</si>
  <si>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</si>
  <si>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</si>
  <si>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</si>
  <si>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</si>
  <si>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</si>
  <si>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</si>
  <si>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</si>
  <si>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</si>
  <si>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</si>
  <si>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</si>
  <si>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</si>
  <si>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</si>
  <si>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</si>
  <si>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</si>
  <si>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</si>
  <si>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</si>
  <si>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</si>
  <si>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</si>
  <si>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</si>
  <si>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</si>
  <si>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</si>
  <si>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</si>
  <si>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</si>
  <si>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</si>
  <si>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</si>
  <si>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</si>
  <si>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</si>
  <si>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</si>
  <si>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</si>
  <si>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</si>
  <si>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</si>
  <si>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</si>
  <si>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</si>
  <si>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</si>
  <si>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</si>
  <si>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</si>
  <si>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</si>
  <si>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</si>
  <si>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</si>
  <si>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</si>
  <si>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</si>
  <si>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</si>
  <si>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</si>
  <si>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</si>
  <si>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</si>
  <si>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</si>
  <si>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</si>
  <si>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</si>
  <si>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</si>
  <si>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</si>
  <si>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</si>
  <si>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</si>
  <si>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</si>
  <si>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</si>
  <si>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</si>
  <si>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</si>
  <si>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</si>
  <si>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</si>
  <si>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</si>
  <si>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</si>
  <si>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</si>
  <si>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</si>
  <si>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</si>
  <si>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</si>
  <si>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</si>
  <si>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</si>
  <si>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</si>
  <si>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</si>
  <si>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</si>
  <si>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</si>
  <si>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</si>
  <si>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</si>
  <si>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</si>
  <si>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</si>
  <si>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</si>
  <si>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</si>
  <si>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</si>
  <si>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</si>
  <si>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</si>
  <si>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</si>
  <si>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</si>
  <si>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</si>
  <si>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</si>
  <si>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</si>
  <si>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</si>
  <si>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</si>
  <si>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</si>
  <si>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</si>
  <si>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</si>
  <si>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</si>
  <si>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</si>
  <si>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</si>
  <si>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</si>
  <si>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</si>
  <si>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</si>
  <si>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</si>
  <si>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</si>
  <si>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</si>
  <si>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</si>
  <si>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</si>
  <si>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</si>
  <si>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</si>
  <si>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</si>
  <si>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</si>
  <si>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</si>
  <si>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</si>
  <si>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</si>
  <si>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</si>
  <si>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</si>
  <si>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</si>
  <si>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</si>
  <si>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</si>
  <si>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</si>
  <si>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</si>
  <si>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</si>
  <si>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</si>
  <si>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</si>
  <si>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</si>
  <si>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</si>
  <si>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</si>
  <si>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</si>
  <si>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</si>
  <si>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</si>
  <si>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</si>
  <si>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</si>
  <si>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</si>
  <si>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</si>
  <si>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</si>
  <si>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</si>
  <si>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</si>
  <si>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</si>
  <si>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</si>
  <si>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</si>
  <si>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</si>
  <si>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</si>
  <si>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</si>
  <si>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</si>
  <si>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</si>
  <si>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</si>
  <si>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</si>
  <si>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</si>
  <si>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</si>
  <si>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</si>
  <si>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</si>
  <si>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</si>
  <si>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</si>
  <si>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</si>
  <si>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</si>
  <si>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</si>
  <si>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</si>
  <si>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</si>
  <si>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</si>
  <si>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</si>
  <si>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</si>
  <si>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</si>
  <si>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</si>
  <si>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</si>
  <si>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</si>
  <si>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</si>
  <si>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</si>
  <si>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</si>
  <si>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</si>
  <si>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</si>
  <si>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</si>
  <si>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</si>
  <si>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</si>
  <si>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</si>
  <si>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</si>
  <si>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</si>
  <si>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</si>
  <si>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</si>
  <si>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</si>
  <si>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</si>
  <si>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</si>
  <si>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</si>
  <si>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</si>
  <si>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</si>
  <si>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</si>
  <si>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</si>
  <si>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</si>
  <si>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</si>
  <si>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</si>
  <si>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</si>
  <si>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</si>
  <si>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</si>
  <si>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</si>
  <si>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</si>
  <si>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</si>
  <si>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</si>
  <si>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</si>
  <si>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</si>
  <si>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</si>
  <si>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</si>
  <si>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</si>
  <si>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</si>
  <si>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</si>
  <si>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</si>
  <si>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</si>
  <si>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</si>
  <si>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</si>
  <si>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</si>
  <si>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</si>
  <si>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</si>
  <si>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</si>
  <si>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</si>
  <si>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</si>
  <si>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</si>
  <si>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</si>
  <si>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</si>
  <si>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</si>
  <si>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</si>
  <si>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</si>
  <si>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</si>
  <si>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</si>
  <si>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</si>
  <si>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</si>
  <si>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</si>
  <si>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</si>
  <si>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</si>
  <si>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</si>
  <si>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</si>
  <si>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</si>
  <si>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</si>
  <si>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</si>
  <si>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</si>
  <si>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</si>
  <si>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</si>
  <si>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</si>
  <si>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</si>
  <si>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</si>
  <si>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</si>
  <si>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</si>
  <si>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</si>
  <si>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</si>
  <si>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</si>
  <si>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</si>
  <si>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</si>
  <si>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</si>
  <si>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</si>
  <si>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</si>
  <si>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</si>
  <si>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</si>
  <si>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</si>
  <si>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</si>
  <si>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</si>
  <si>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</si>
  <si>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</si>
  <si>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</si>
  <si>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</si>
  <si>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</si>
  <si>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</si>
  <si>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</si>
  <si>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</si>
  <si>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</si>
  <si>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</si>
  <si>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</si>
  <si>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</si>
  <si>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</si>
  <si>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</si>
  <si>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</si>
  <si>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</si>
  <si>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</si>
  <si>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</si>
  <si>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</si>
  <si>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</si>
  <si>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</si>
  <si>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</si>
  <si>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</si>
  <si>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</si>
  <si>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</si>
  <si>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</si>
  <si>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</si>
  <si>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</si>
  <si>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</si>
  <si>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</si>
  <si>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</si>
  <si>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</si>
  <si>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</si>
  <si>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</si>
  <si>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</si>
  <si>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</si>
  <si>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</si>
  <si>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</si>
  <si>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</si>
  <si>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</si>
  <si>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</si>
  <si>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</si>
  <si>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</si>
  <si>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</si>
  <si>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</si>
  <si>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</si>
  <si>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</si>
  <si>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</si>
  <si>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</si>
  <si>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</si>
  <si>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</si>
  <si>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</si>
  <si>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</si>
  <si>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</si>
  <si>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</si>
  <si>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</si>
  <si>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</si>
  <si>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</si>
  <si>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</si>
  <si>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</si>
  <si>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</si>
  <si>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</si>
  <si>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</si>
  <si>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</si>
  <si>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</si>
  <si>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</si>
  <si>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</si>
  <si>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</si>
  <si>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</si>
  <si>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</si>
  <si>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</si>
  <si>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</si>
  <si>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</si>
  <si>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</si>
  <si>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</si>
  <si>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</si>
  <si>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</si>
  <si>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</si>
  <si>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</si>
  <si>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</si>
  <si>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</si>
  <si>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</si>
  <si>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</si>
  <si>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</si>
  <si>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</si>
  <si>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</si>
  <si>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</si>
  <si>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</si>
  <si>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</si>
  <si>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</si>
  <si>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</si>
  <si>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</si>
  <si>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</si>
  <si>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</si>
  <si>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</si>
  <si>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</si>
  <si>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</si>
  <si>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</si>
  <si>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</si>
  <si>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</si>
  <si>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</si>
  <si>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</si>
  <si>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</si>
  <si>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</si>
  <si>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</si>
  <si>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</si>
  <si>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</si>
  <si>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</si>
  <si>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</si>
  <si>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</si>
  <si>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</si>
  <si>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</si>
  <si>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</si>
  <si>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</si>
  <si>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</si>
  <si>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</si>
  <si>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</si>
  <si>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</si>
  <si>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</si>
  <si>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</si>
  <si>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</si>
  <si>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</si>
  <si>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</si>
  <si>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</si>
  <si>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</si>
  <si>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</si>
  <si>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</si>
  <si>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</si>
  <si>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</si>
  <si>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</si>
  <si>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</si>
  <si>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</si>
  <si>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</si>
  <si>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</si>
  <si>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</si>
  <si>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</si>
  <si>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</si>
  <si>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</si>
  <si>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</si>
  <si>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</si>
  <si>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</si>
  <si>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</si>
  <si>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</si>
  <si>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</si>
  <si>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</si>
  <si>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</si>
  <si>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</si>
  <si>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</si>
  <si>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</si>
  <si>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</si>
  <si>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</si>
  <si>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</si>
  <si>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</si>
  <si>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</si>
  <si>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</si>
  <si>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</si>
  <si>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</si>
  <si>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</si>
  <si>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</si>
  <si>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</si>
  <si>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</si>
  <si>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</si>
  <si>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</si>
  <si>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</si>
  <si>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</si>
  <si>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</si>
  <si>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</si>
  <si>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</si>
  <si>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</si>
  <si>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</si>
  <si>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</si>
  <si>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</si>
  <si>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</si>
  <si>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</si>
  <si>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</si>
  <si>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</si>
  <si>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</si>
  <si>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</si>
  <si>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</si>
  <si>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</si>
  <si>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</si>
  <si>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</si>
  <si>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</si>
  <si>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</si>
  <si>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</si>
  <si>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</si>
  <si>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</si>
  <si>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</si>
  <si>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</si>
  <si>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</si>
  <si>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</si>
  <si>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</si>
  <si>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</si>
  <si>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</si>
  <si>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</si>
  <si>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</si>
  <si>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</si>
  <si>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</si>
  <si>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</si>
  <si>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</si>
  <si>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</si>
  <si>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</si>
  <si>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</si>
  <si>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</si>
  <si>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</si>
  <si>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</si>
  <si>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</si>
  <si>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</si>
  <si>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</si>
  <si>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</si>
  <si>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</si>
  <si>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</si>
  <si>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</si>
  <si>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</si>
  <si>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</si>
  <si>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</si>
  <si>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</si>
  <si>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</si>
  <si>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</si>
  <si>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</si>
  <si>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</si>
  <si>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</si>
  <si>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</si>
  <si>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</si>
  <si>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</si>
  <si>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</si>
  <si>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</si>
  <si>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</si>
  <si>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</si>
  <si>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</si>
  <si>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</si>
  <si>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</si>
  <si>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</si>
  <si>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</si>
  <si>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</si>
  <si>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</si>
  <si>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</si>
  <si>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</si>
  <si>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</si>
  <si>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</si>
  <si>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</si>
  <si>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</si>
  <si>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</si>
  <si>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</si>
  <si>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</si>
  <si>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</si>
  <si>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</si>
  <si>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</si>
  <si>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</si>
  <si>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</si>
  <si>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</si>
  <si>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</si>
  <si>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</si>
  <si>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</si>
  <si>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</si>
  <si>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</si>
  <si>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</si>
  <si>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</si>
  <si>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</si>
  <si>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</si>
  <si>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</si>
  <si>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</si>
  <si>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</si>
  <si>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</si>
  <si>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</si>
  <si>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</si>
  <si>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</si>
  <si>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</si>
  <si>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</si>
  <si>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</si>
  <si>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</si>
  <si>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</si>
  <si>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</si>
  <si>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</si>
  <si>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</si>
  <si>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</si>
  <si>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</si>
  <si>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</si>
  <si>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</si>
  <si>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</si>
  <si>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</si>
  <si>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</si>
  <si>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</si>
  <si>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</si>
  <si>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</si>
  <si>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</si>
  <si>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</si>
  <si>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</si>
  <si>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</si>
  <si>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</si>
  <si>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</si>
  <si>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</si>
  <si>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</si>
  <si>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</si>
  <si>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</si>
  <si>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</si>
  <si>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</si>
  <si>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</si>
  <si>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</si>
  <si>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</si>
  <si>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</si>
  <si>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</si>
  <si>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</si>
  <si>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</si>
  <si>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</si>
  <si>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</si>
  <si>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</si>
  <si>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</si>
  <si>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</si>
  <si>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</si>
  <si>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</si>
  <si>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</si>
  <si>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</si>
  <si>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</si>
  <si>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</si>
  <si>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</si>
  <si>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</si>
  <si>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</si>
  <si>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</si>
  <si>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</si>
  <si>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</si>
  <si>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</si>
  <si>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</si>
  <si>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</si>
  <si>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</si>
  <si>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</si>
  <si>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</si>
  <si>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</si>
  <si>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</si>
  <si>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</si>
  <si>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</si>
  <si>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</si>
  <si>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</si>
  <si>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</si>
  <si>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</si>
  <si>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</si>
  <si>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</si>
  <si>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</si>
  <si>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</si>
  <si>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</si>
  <si>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</si>
  <si>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</si>
  <si>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</si>
  <si>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</si>
  <si>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</si>
  <si>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</si>
  <si>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</si>
  <si>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</si>
  <si>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</si>
  <si>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</si>
  <si>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</si>
  <si>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</si>
  <si>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</si>
  <si>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</si>
  <si>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</si>
  <si>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</si>
  <si>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</si>
  <si>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</si>
  <si>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</si>
  <si>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</si>
  <si>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</si>
  <si>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</si>
  <si>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</si>
  <si>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</si>
  <si>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</si>
  <si>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</si>
  <si>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</si>
  <si>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</si>
  <si>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</si>
  <si>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</si>
  <si>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</si>
  <si>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</si>
  <si>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</si>
  <si>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</si>
  <si>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</si>
  <si>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</si>
  <si>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</si>
  <si>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</si>
  <si>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</si>
  <si>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</si>
  <si>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</si>
  <si>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</si>
  <si>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</si>
  <si>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</si>
  <si>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</si>
  <si>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</si>
  <si>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</si>
  <si>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</si>
  <si>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</si>
  <si>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</si>
  <si>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</si>
  <si>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</si>
  <si>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</si>
  <si>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</si>
  <si>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</si>
  <si>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</si>
  <si>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</si>
  <si>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</si>
  <si>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</si>
  <si>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</si>
  <si>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</si>
  <si>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</si>
  <si>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</si>
  <si>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</si>
  <si>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</si>
  <si>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</si>
  <si>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</si>
  <si>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</si>
  <si>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</si>
  <si>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</si>
  <si>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</si>
  <si>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</si>
  <si>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</si>
  <si>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</si>
  <si>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</si>
  <si>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</si>
  <si>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</si>
  <si>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</si>
  <si>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</si>
  <si>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</si>
  <si>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</si>
  <si>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</si>
  <si>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</si>
  <si>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</si>
  <si>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</si>
  <si>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</si>
  <si>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</si>
  <si>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</si>
  <si>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</si>
  <si>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</si>
  <si>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</si>
  <si>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</si>
  <si>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</si>
  <si>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</si>
  <si>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</si>
  <si>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</si>
  <si>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</si>
  <si>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</si>
  <si>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</si>
  <si>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</si>
  <si>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</si>
  <si>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</si>
  <si>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</si>
  <si>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</si>
  <si>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</si>
  <si>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</si>
  <si>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</si>
  <si>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</si>
  <si>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</si>
  <si>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</si>
  <si>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</si>
  <si>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</si>
  <si>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</si>
  <si>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</si>
  <si>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</si>
  <si>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</si>
  <si>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</si>
  <si>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</si>
  <si>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</si>
  <si>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</si>
  <si>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</si>
  <si>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</si>
  <si>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</si>
  <si>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</si>
  <si>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</si>
  <si>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</si>
  <si>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</si>
  <si>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</si>
  <si>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</si>
  <si>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</si>
  <si>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</si>
  <si>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</si>
  <si>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</si>
  <si>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</si>
  <si>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</si>
  <si>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</si>
  <si>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</si>
  <si>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</si>
  <si>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</si>
  <si>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</si>
  <si>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</si>
  <si>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</si>
  <si>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</si>
  <si>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</si>
  <si>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</si>
  <si>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</si>
  <si>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</si>
  <si>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</si>
  <si>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</si>
  <si>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</si>
  <si>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</si>
  <si>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</si>
  <si>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</si>
  <si>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</si>
  <si>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</si>
  <si>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</si>
  <si>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</si>
  <si>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</si>
  <si>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</si>
  <si>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</si>
  <si>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</si>
  <si>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</si>
  <si>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</si>
  <si>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</si>
  <si>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</si>
  <si>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</si>
  <si>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</si>
  <si>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</si>
  <si>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</si>
  <si>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</si>
  <si>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</si>
  <si>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</si>
  <si>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</si>
  <si>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</si>
  <si>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</si>
  <si>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</si>
  <si>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</si>
  <si>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</si>
  <si>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</si>
  <si>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</si>
  <si>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</si>
  <si>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</si>
  <si>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</si>
  <si>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</si>
  <si>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</si>
  <si>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</si>
  <si>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</si>
  <si>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</si>
  <si>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</si>
  <si>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</si>
  <si>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</si>
  <si>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</si>
  <si>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</si>
  <si>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</si>
  <si>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</si>
  <si>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</si>
  <si>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</si>
  <si>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</si>
  <si>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</si>
  <si>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</si>
  <si>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</si>
  <si>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</si>
  <si>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</si>
  <si>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</si>
  <si>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</si>
  <si>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</si>
  <si>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</si>
  <si>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</si>
  <si>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</si>
  <si>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</si>
  <si>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</si>
  <si>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</si>
  <si>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</si>
  <si>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</si>
  <si>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</si>
  <si>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</si>
  <si>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</si>
  <si>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</si>
  <si>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</si>
  <si>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</si>
  <si>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</si>
  <si>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</si>
  <si>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</si>
  <si>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</si>
  <si>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</si>
  <si>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</si>
  <si>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</si>
  <si>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</si>
  <si>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</si>
  <si>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</si>
  <si>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</si>
  <si>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</si>
  <si>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</si>
  <si>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</si>
  <si>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</si>
  <si>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</si>
  <si>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</si>
  <si>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</si>
  <si>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</si>
  <si>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</si>
  <si>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</si>
  <si>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</si>
  <si>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</si>
  <si>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</si>
  <si>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</si>
  <si>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</si>
  <si>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</si>
  <si>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</si>
  <si>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</si>
  <si>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</si>
  <si>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</si>
  <si>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</si>
  <si>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</si>
  <si>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</si>
  <si>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</si>
  <si>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</si>
  <si>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</si>
  <si>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</si>
  <si>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</si>
  <si>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</si>
  <si>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</si>
  <si>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</si>
  <si>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</si>
  <si>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</si>
  <si>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</si>
  <si>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</si>
  <si>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</si>
  <si>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</si>
  <si>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</si>
  <si>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</si>
  <si>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</si>
  <si>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</si>
  <si>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</si>
  <si>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</si>
  <si>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</si>
  <si>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</si>
  <si>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</si>
  <si>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</si>
  <si>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</si>
  <si>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</si>
  <si>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</si>
  <si>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</si>
  <si>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</si>
  <si>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</si>
  <si>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</si>
  <si>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</si>
  <si>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</si>
  <si>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</si>
  <si>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</si>
  <si>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</si>
  <si>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</si>
  <si>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</si>
  <si>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</si>
  <si>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</si>
  <si>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</si>
  <si>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</si>
  <si>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</si>
  <si>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</si>
  <si>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</si>
  <si>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</si>
  <si>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</si>
  <si>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</si>
  <si>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</si>
  <si>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</si>
  <si>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</si>
  <si>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</si>
  <si>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</si>
  <si>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</si>
  <si>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</si>
  <si>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</si>
  <si>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</si>
  <si>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</si>
  <si>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</si>
  <si>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</si>
  <si>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</si>
  <si>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</si>
  <si>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</si>
  <si>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</si>
  <si>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</si>
  <si>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</si>
  <si>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</si>
  <si>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</si>
  <si>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</si>
  <si>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</si>
  <si>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</si>
  <si>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</si>
  <si>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</si>
  <si>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</si>
  <si>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</si>
  <si>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</si>
  <si>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</si>
  <si>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</si>
  <si>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</si>
  <si>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</si>
  <si>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</si>
  <si>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</si>
  <si>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</si>
  <si>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</si>
  <si>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</si>
  <si>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</si>
  <si>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</si>
  <si>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</si>
  <si>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</si>
  <si>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</si>
  <si>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</si>
  <si>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</si>
  <si>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</si>
  <si>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</si>
  <si>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</si>
  <si>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</si>
  <si>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</si>
  <si>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</si>
  <si>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</si>
  <si>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</si>
  <si>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</si>
  <si>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</si>
  <si>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</si>
  <si>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</si>
  <si>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</si>
  <si>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</si>
  <si>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</si>
  <si>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</si>
  <si>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</si>
  <si>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</si>
  <si>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</si>
  <si>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</si>
  <si>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</si>
  <si>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</si>
  <si>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</si>
  <si>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</si>
  <si>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</si>
  <si>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</si>
  <si>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</si>
  <si>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</si>
  <si>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</si>
  <si>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</si>
  <si>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</si>
  <si>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</si>
  <si>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</si>
  <si>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</si>
  <si>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</si>
  <si>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</si>
  <si>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</si>
  <si>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</si>
  <si>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</si>
  <si>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</si>
  <si>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</si>
  <si>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</si>
  <si>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</si>
  <si>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</si>
  <si>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</si>
  <si>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</si>
  <si>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</si>
  <si>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</si>
  <si>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</si>
  <si>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</si>
  <si>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</si>
  <si>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</si>
  <si>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</si>
  <si>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</si>
  <si>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</si>
  <si>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</si>
  <si>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</si>
  <si>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</si>
  <si>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</si>
  <si>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</si>
  <si>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</si>
  <si>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</si>
  <si>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</si>
  <si>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</si>
  <si>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</si>
  <si>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</si>
  <si>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</si>
  <si>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</si>
  <si>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</si>
  <si>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</si>
  <si>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</si>
  <si>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</si>
  <si>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</si>
  <si>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</si>
  <si>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</si>
  <si>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</si>
  <si>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</si>
  <si>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</si>
  <si>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</si>
  <si>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</si>
  <si>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</si>
  <si>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</si>
  <si>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</si>
  <si>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</si>
  <si>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</si>
  <si>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</si>
  <si>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</si>
  <si>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</si>
  <si>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</si>
  <si>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</si>
  <si>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</si>
  <si>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</si>
  <si>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</si>
  <si>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</si>
  <si>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</si>
  <si>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</si>
  <si>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</si>
  <si>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</si>
  <si>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</si>
  <si>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</si>
  <si>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</si>
  <si>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</si>
  <si>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</si>
  <si>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</si>
  <si>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</si>
  <si>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</si>
  <si>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</si>
  <si>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</si>
  <si>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</si>
  <si>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</si>
  <si>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</si>
  <si>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</si>
  <si>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</si>
  <si>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</si>
  <si>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</si>
  <si>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</si>
  <si>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</si>
  <si>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</si>
  <si>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</si>
  <si>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</si>
  <si>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</si>
  <si>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</si>
  <si>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</si>
  <si>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</si>
  <si>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</si>
  <si>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</si>
  <si>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</si>
  <si>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</si>
  <si>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</si>
  <si>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</si>
  <si>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</si>
  <si>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</si>
  <si>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</si>
  <si>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</si>
  <si>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</si>
  <si>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</si>
  <si>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</si>
  <si>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</si>
  <si>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</si>
  <si>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</si>
  <si>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</si>
  <si>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</si>
  <si>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</si>
  <si>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</si>
  <si>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</si>
  <si>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</si>
  <si>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</si>
  <si>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</si>
  <si>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</si>
  <si>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</si>
  <si>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</si>
  <si>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</si>
  <si>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</si>
  <si>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</si>
  <si>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</si>
  <si>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</si>
  <si>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</si>
  <si>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</si>
  <si>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</si>
  <si>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</si>
  <si>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</si>
  <si>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</si>
  <si>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</si>
  <si>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</si>
  <si>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</si>
  <si>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</si>
  <si>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</si>
  <si>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</si>
  <si>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</si>
  <si>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</si>
  <si>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</si>
  <si>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</si>
  <si>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</si>
  <si>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</si>
  <si>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</si>
  <si>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</si>
  <si>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</si>
  <si>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</si>
  <si>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</si>
  <si>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</si>
  <si>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</si>
  <si>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</si>
  <si>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</si>
  <si>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</si>
  <si>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</si>
  <si>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</si>
  <si>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</si>
  <si>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</si>
  <si>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</si>
  <si>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</si>
  <si>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</si>
  <si>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</si>
  <si>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</si>
  <si>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</si>
  <si>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</si>
  <si>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</si>
  <si>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</si>
  <si>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</si>
  <si>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</si>
  <si>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</si>
  <si>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</si>
  <si>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</si>
  <si>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</si>
  <si>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</si>
  <si>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</si>
  <si>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</si>
  <si>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</si>
  <si>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</si>
  <si>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</si>
  <si>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</si>
  <si>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</si>
  <si>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</si>
  <si>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</si>
  <si>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</si>
  <si>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</si>
  <si>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</si>
  <si>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</si>
  <si>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</si>
  <si>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</si>
  <si>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</si>
  <si>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</si>
  <si>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</si>
  <si>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</si>
  <si>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</si>
  <si>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</si>
  <si>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</si>
  <si>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</si>
  <si>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</si>
  <si>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</si>
  <si>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</si>
  <si>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</si>
  <si>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</si>
  <si>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</si>
  <si>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</si>
  <si>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</si>
  <si>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</si>
  <si>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</si>
  <si>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</si>
  <si>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</si>
  <si>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</si>
  <si>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</si>
  <si>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</si>
  <si>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</si>
  <si>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</si>
  <si>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</si>
  <si>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</si>
  <si>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</si>
  <si>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</si>
  <si>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</si>
  <si>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</si>
  <si>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</si>
  <si>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</si>
  <si>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</si>
  <si>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</si>
  <si>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</si>
  <si>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</si>
  <si>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</si>
  <si>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</si>
  <si>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</si>
  <si>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</si>
  <si>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</si>
  <si>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</si>
  <si>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</si>
  <si>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</si>
  <si>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</si>
  <si>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</si>
  <si>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</si>
  <si>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</si>
  <si>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</si>
  <si>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</si>
  <si>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</si>
  <si>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</si>
  <si>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</si>
  <si>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</si>
  <si>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</si>
  <si>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</si>
  <si>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</si>
  <si>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</si>
  <si>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</si>
  <si>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</si>
  <si>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</si>
  <si>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</si>
  <si>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</si>
  <si>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</si>
  <si>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</si>
  <si>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</si>
  <si>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</si>
  <si>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</si>
  <si>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</si>
  <si>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</si>
  <si>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</si>
  <si>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</si>
  <si>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</si>
  <si>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</si>
  <si>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</si>
  <si>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</si>
  <si>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</si>
  <si>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</si>
  <si>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</si>
  <si>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</si>
  <si>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</si>
  <si>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</si>
  <si>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</si>
  <si>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</si>
  <si>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</si>
  <si>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</si>
  <si>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</si>
  <si>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</si>
  <si>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</si>
  <si>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</si>
  <si>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</si>
  <si>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</si>
  <si>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</si>
  <si>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</si>
  <si>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</si>
  <si>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</si>
  <si>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</si>
  <si>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</si>
  <si>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</si>
  <si>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</si>
  <si>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</si>
  <si>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</si>
  <si>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</si>
  <si>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</si>
  <si>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</si>
  <si>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</si>
  <si>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</si>
  <si>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</si>
  <si>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</si>
  <si>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</si>
  <si>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</si>
  <si>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</si>
  <si>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</si>
  <si>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</si>
  <si>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</si>
  <si>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</si>
  <si>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</si>
  <si>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</si>
  <si>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</si>
  <si>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</si>
  <si>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</si>
  <si>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</si>
  <si>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</si>
  <si>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</si>
  <si>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</si>
  <si>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</si>
  <si>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</si>
  <si>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</si>
  <si>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</si>
  <si>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</si>
  <si>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</si>
  <si>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</si>
  <si>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</si>
  <si>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</si>
  <si>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</si>
  <si>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</si>
  <si>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</si>
  <si>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</si>
  <si>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</si>
  <si>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</si>
  <si>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</si>
  <si>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</si>
  <si>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</si>
  <si>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</si>
  <si>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</si>
  <si>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</si>
  <si>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</si>
  <si>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</si>
  <si>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</si>
  <si>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</si>
  <si>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</si>
  <si>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</si>
  <si>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</si>
  <si>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</si>
  <si>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</si>
  <si>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</si>
  <si>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</si>
  <si>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</si>
  <si>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</si>
  <si>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</si>
  <si>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</si>
  <si>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</si>
  <si>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</si>
  <si>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</si>
  <si>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</si>
  <si>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</si>
  <si>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</si>
  <si>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</si>
  <si>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</si>
  <si>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</si>
  <si>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</si>
  <si>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</si>
  <si>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</si>
  <si>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</si>
  <si>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</si>
  <si>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</si>
  <si>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</si>
  <si>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</si>
  <si>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</si>
  <si>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</si>
  <si>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</si>
  <si>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</si>
  <si>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</si>
  <si>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</si>
  <si>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</si>
  <si>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</si>
  <si>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</si>
  <si>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</si>
  <si>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</si>
  <si>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</si>
  <si>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</si>
  <si>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</si>
  <si>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</si>
  <si>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</si>
  <si>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</si>
  <si>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</si>
  <si>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</si>
  <si>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</si>
  <si>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</si>
  <si>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</si>
  <si>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</si>
  <si>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</si>
  <si>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</si>
  <si>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</si>
  <si>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</si>
  <si>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</si>
  <si>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</si>
  <si>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</si>
  <si>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</si>
  <si>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</si>
  <si>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</si>
  <si>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</si>
  <si>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</si>
  <si>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</si>
  <si>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</si>
  <si>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</si>
  <si>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</si>
  <si>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</si>
  <si>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</si>
  <si>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</si>
  <si>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</si>
  <si>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</si>
  <si>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</si>
  <si>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</si>
  <si>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</si>
  <si>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</si>
  <si>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</si>
  <si>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</si>
  <si>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</si>
  <si>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</si>
  <si>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</si>
  <si>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</si>
  <si>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</si>
  <si>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</si>
  <si>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</si>
  <si>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</si>
  <si>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</si>
  <si>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</si>
  <si>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</si>
  <si>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</si>
  <si>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</si>
  <si>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</si>
  <si>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</si>
  <si>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</si>
  <si>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</si>
  <si>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</si>
  <si>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</si>
  <si>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</si>
  <si>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</si>
  <si>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</si>
  <si>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</si>
  <si>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</si>
  <si>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</si>
  <si>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</si>
  <si>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</si>
  <si>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</si>
  <si>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</si>
  <si>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</si>
  <si>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</si>
  <si>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</si>
  <si>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</si>
  <si>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</si>
  <si>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</si>
  <si>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</si>
  <si>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</si>
  <si>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</si>
  <si>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</si>
  <si>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</si>
  <si>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</si>
  <si>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</si>
  <si>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</si>
  <si>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</si>
  <si>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</si>
  <si>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</si>
  <si>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</si>
  <si>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</si>
  <si>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</si>
  <si>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</si>
  <si>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</si>
  <si>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</si>
  <si>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</si>
  <si>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</si>
  <si>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</si>
  <si>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</si>
  <si>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</si>
  <si>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</si>
  <si>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</si>
  <si>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</si>
  <si>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</si>
  <si>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</si>
  <si>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</si>
  <si>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</si>
  <si>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</si>
  <si>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</si>
  <si>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</si>
  <si>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</si>
  <si>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</si>
  <si>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</si>
  <si>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</si>
  <si>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</si>
  <si>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</si>
  <si>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</si>
  <si>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</si>
  <si>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</si>
  <si>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</si>
  <si>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</si>
  <si>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</si>
  <si>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</si>
  <si>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</si>
  <si>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</si>
  <si>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</si>
  <si>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</si>
  <si>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</si>
  <si>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</si>
  <si>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</si>
  <si>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</si>
  <si>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</si>
  <si>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</si>
  <si>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</si>
  <si>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</si>
  <si>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</si>
  <si>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</si>
  <si>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</si>
  <si>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</si>
  <si>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</si>
  <si>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</si>
  <si>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</si>
  <si>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</si>
  <si>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</si>
  <si>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</si>
  <si>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</si>
  <si>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</si>
  <si>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</si>
  <si>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</si>
  <si>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</si>
  <si>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</si>
  <si>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</si>
  <si>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</si>
  <si>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</si>
  <si>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</si>
  <si>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</si>
  <si>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</si>
  <si>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</si>
  <si>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</si>
  <si>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</si>
  <si>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</si>
  <si>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</si>
  <si>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</si>
  <si>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</si>
  <si>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</si>
  <si>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</si>
  <si>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</si>
  <si>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</si>
  <si>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</si>
  <si>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</si>
  <si>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</si>
  <si>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</si>
  <si>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</si>
  <si>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</si>
  <si>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</si>
  <si>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</si>
  <si>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</si>
  <si>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</si>
  <si>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</si>
  <si>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</si>
  <si>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</si>
  <si>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</si>
  <si>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</si>
  <si>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</si>
  <si>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</si>
  <si>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</si>
  <si>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</si>
  <si>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</si>
  <si>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</si>
  <si>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</si>
  <si>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</si>
  <si>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</si>
  <si>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</si>
  <si>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</si>
  <si>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</si>
  <si>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</si>
  <si>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</si>
  <si>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</si>
  <si>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</si>
  <si>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</si>
  <si>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</si>
  <si>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</si>
  <si>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</si>
  <si>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</si>
  <si>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</si>
  <si>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</si>
  <si>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</si>
  <si>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</si>
  <si>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</si>
  <si>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</si>
  <si>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</si>
  <si>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</si>
  <si>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</si>
  <si>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</si>
  <si>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</si>
  <si>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</si>
  <si>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</si>
  <si>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</si>
  <si>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</si>
  <si>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</si>
  <si>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</si>
  <si>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</si>
  <si>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</si>
  <si>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</si>
  <si>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</si>
  <si>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</si>
  <si>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</si>
  <si>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</si>
  <si>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</si>
  <si>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</si>
  <si>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</si>
  <si>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</si>
  <si>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</si>
  <si>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</si>
  <si>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</si>
  <si>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</si>
  <si>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</si>
  <si>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</si>
  <si>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</si>
  <si>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</si>
  <si>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</si>
  <si>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</si>
  <si>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</si>
  <si>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</si>
  <si>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</si>
  <si>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</si>
  <si>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</si>
  <si>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</si>
  <si>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</si>
  <si>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</si>
  <si>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</si>
  <si>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</si>
  <si>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</si>
  <si>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</si>
  <si>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</si>
  <si>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</si>
  <si>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</si>
  <si>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</si>
  <si>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</si>
  <si>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</si>
  <si>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</si>
  <si>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</si>
  <si>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</si>
  <si>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</si>
  <si>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</si>
  <si>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</si>
  <si>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</si>
  <si>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</si>
  <si>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</si>
  <si>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</si>
  <si>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</si>
  <si>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</si>
  <si>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</si>
  <si>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</si>
  <si>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</si>
  <si>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</si>
  <si>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</si>
  <si>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</si>
  <si>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</si>
  <si>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</si>
  <si>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</si>
  <si>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</si>
  <si>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</si>
  <si>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</si>
  <si>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</si>
  <si>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</si>
  <si>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</si>
  <si>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</si>
  <si>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</si>
  <si>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</si>
  <si>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</si>
  <si>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</si>
  <si>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</si>
  <si>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</si>
  <si>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</si>
  <si>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</si>
  <si>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</si>
  <si>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</si>
  <si>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</si>
  <si>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</si>
  <si>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</si>
  <si>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</si>
  <si>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</si>
  <si>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</si>
  <si>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</si>
  <si>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</si>
  <si>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</si>
  <si>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</si>
  <si>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</si>
  <si>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</si>
  <si>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</si>
  <si>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</si>
  <si>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</si>
  <si>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</si>
  <si>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</si>
  <si>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</si>
  <si>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</si>
  <si>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</si>
  <si>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</si>
  <si>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</si>
  <si>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</si>
  <si>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</si>
  <si>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</si>
  <si>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</si>
  <si>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</si>
  <si>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</si>
  <si>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</si>
  <si>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</si>
  <si>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</si>
  <si>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</si>
  <si>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</si>
  <si>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</si>
  <si>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</si>
  <si>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</si>
  <si>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</si>
  <si>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</si>
  <si>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</si>
  <si>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</si>
  <si>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</si>
  <si>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</si>
  <si>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</si>
  <si>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</si>
  <si>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</si>
  <si>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</si>
  <si>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</si>
  <si>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</si>
  <si>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</si>
  <si>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</si>
  <si>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</si>
  <si>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</si>
  <si>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</si>
  <si>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</si>
  <si>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</si>
  <si>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</si>
  <si>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</si>
  <si>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</si>
  <si>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</si>
  <si>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</si>
  <si>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</si>
  <si>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</si>
  <si>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</si>
  <si>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</si>
  <si>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</si>
  <si>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</si>
  <si>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</si>
  <si>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</si>
  <si>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</si>
  <si>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</si>
  <si>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</si>
  <si>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</si>
  <si>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</si>
  <si>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</si>
  <si>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</si>
  <si>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</si>
  <si>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</si>
  <si>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</si>
  <si>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</si>
  <si>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</si>
  <si>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</si>
  <si>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</si>
  <si>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</si>
  <si>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</si>
  <si>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</si>
  <si>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</si>
  <si>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</si>
  <si>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</si>
  <si>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</si>
  <si>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</si>
  <si>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</si>
  <si>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</si>
  <si>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</si>
  <si>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</si>
  <si>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</si>
  <si>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</si>
  <si>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</si>
  <si>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</si>
  <si>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</si>
  <si>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</si>
  <si>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</si>
  <si>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</si>
  <si>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</si>
  <si>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</si>
  <si>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</si>
  <si>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</si>
  <si>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</si>
  <si>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</si>
  <si>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</si>
  <si>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</si>
  <si>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</si>
  <si>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</si>
  <si>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</si>
  <si>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</si>
  <si>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</si>
  <si>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</si>
  <si>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</si>
  <si>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</si>
  <si>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</si>
  <si>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</si>
  <si>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</si>
  <si>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</si>
  <si>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</si>
  <si>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</si>
  <si>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</si>
  <si>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</si>
  <si>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</si>
  <si>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</si>
  <si>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</si>
  <si>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</si>
  <si>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</si>
  <si>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</si>
  <si>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</si>
  <si>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</si>
  <si>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</si>
  <si>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</si>
  <si>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</si>
  <si>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</si>
  <si>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</si>
  <si>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</si>
  <si>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</si>
  <si>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</si>
  <si>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</si>
  <si>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</si>
  <si>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</si>
  <si>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</si>
  <si>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</si>
  <si>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</si>
  <si>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</si>
  <si>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</si>
  <si>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</si>
  <si>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</si>
  <si>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</si>
  <si>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</si>
  <si>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</si>
  <si>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</si>
  <si>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</si>
  <si>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</si>
  <si>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</si>
  <si>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</si>
  <si>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</si>
  <si>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</si>
  <si>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</si>
  <si>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</si>
  <si>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</si>
  <si>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</si>
  <si>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</si>
  <si>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</si>
  <si>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</si>
  <si>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</si>
  <si>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</si>
  <si>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</si>
  <si>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</si>
  <si>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</si>
  <si>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</si>
  <si>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</si>
  <si>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</si>
  <si>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</si>
  <si>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</si>
  <si>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</si>
  <si>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</si>
  <si>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</si>
  <si>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</si>
  <si>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</si>
  <si>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</si>
  <si>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</si>
  <si>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</si>
  <si>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</si>
  <si>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</si>
  <si>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</si>
  <si>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</si>
  <si>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</si>
  <si>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</si>
  <si>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</si>
  <si>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</si>
  <si>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</si>
  <si>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</si>
  <si>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</si>
  <si>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</si>
  <si>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</si>
  <si>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</si>
  <si>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</si>
  <si>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</si>
  <si>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</si>
  <si>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</si>
  <si>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</si>
  <si>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</si>
  <si>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</si>
  <si>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</si>
  <si>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</si>
  <si>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</si>
  <si>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</si>
  <si>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</si>
  <si>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</si>
  <si>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</si>
  <si>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</si>
  <si>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</si>
  <si>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</si>
  <si>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</si>
  <si>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</si>
  <si>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</si>
  <si>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</si>
  <si>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</si>
  <si>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</si>
  <si>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</si>
  <si>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</si>
  <si>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</si>
  <si>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</si>
  <si>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</si>
  <si>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</si>
  <si>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</si>
  <si>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</si>
  <si>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</si>
  <si>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</si>
  <si>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</si>
  <si>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</si>
  <si>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</si>
  <si>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</si>
  <si>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</si>
  <si>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</si>
  <si>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</si>
  <si>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</si>
  <si>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</si>
  <si>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</si>
  <si>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</si>
  <si>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</si>
  <si>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</si>
  <si>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</si>
  <si>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</si>
  <si>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</si>
  <si>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</si>
  <si>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</si>
  <si>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</si>
  <si>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</si>
  <si>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</si>
  <si>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</si>
  <si>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</si>
  <si>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</si>
  <si>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</si>
  <si>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</si>
  <si>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</si>
  <si>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</si>
  <si>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</si>
  <si>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</si>
  <si>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</si>
  <si>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</si>
  <si>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</si>
  <si>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</si>
  <si>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</si>
  <si>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</si>
  <si>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</si>
  <si>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</si>
  <si>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</si>
  <si>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</si>
  <si>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</si>
  <si>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</si>
  <si>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</si>
  <si>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</si>
  <si>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</si>
  <si>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</si>
  <si>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</si>
  <si>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</si>
  <si>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</si>
  <si>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</si>
  <si>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</si>
  <si>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</si>
  <si>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</si>
  <si>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</si>
  <si>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</si>
  <si>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</si>
  <si>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</si>
  <si>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</si>
  <si>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</si>
  <si>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</si>
  <si>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</si>
  <si>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</si>
  <si>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</si>
  <si>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</si>
  <si>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</si>
  <si>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</si>
  <si>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</si>
  <si>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</si>
  <si>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</si>
  <si>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</si>
  <si>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</si>
  <si>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</si>
  <si>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</si>
  <si>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</si>
  <si>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</si>
  <si>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</si>
  <si>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</si>
  <si>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</si>
  <si>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</si>
  <si>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</si>
  <si>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</si>
  <si>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</si>
  <si>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</si>
  <si>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</si>
  <si>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</si>
  <si>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</si>
  <si>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</si>
  <si>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</si>
  <si>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</si>
  <si>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</si>
  <si>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</si>
  <si>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</si>
  <si>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</si>
  <si>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</si>
  <si>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</si>
  <si>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</si>
  <si>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</si>
  <si>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</si>
  <si>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</si>
  <si>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</si>
  <si>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</si>
  <si>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</si>
  <si>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</si>
  <si>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</si>
  <si>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</si>
  <si>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</si>
  <si>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</si>
  <si>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</si>
  <si>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</si>
  <si>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</si>
  <si>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</si>
  <si>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</si>
  <si>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</si>
  <si>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</si>
  <si>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</si>
  <si>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</si>
  <si>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</si>
  <si>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</si>
  <si>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</si>
  <si>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</si>
  <si>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</si>
  <si>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</si>
  <si>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</si>
  <si>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</si>
  <si>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</si>
  <si>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</si>
  <si>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</si>
  <si>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</si>
  <si>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</si>
  <si>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</si>
  <si>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</si>
  <si>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</si>
  <si>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</si>
  <si>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</si>
  <si>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</si>
  <si>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</si>
  <si>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</si>
  <si>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</si>
  <si>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</si>
  <si>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</si>
  <si>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</si>
  <si>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</si>
  <si>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</si>
  <si>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</si>
  <si>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</si>
  <si>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</si>
  <si>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</si>
  <si>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</si>
  <si>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</si>
  <si>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</si>
  <si>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</si>
  <si>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</si>
  <si>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</si>
  <si>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</si>
  <si>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</si>
  <si>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</si>
  <si>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</si>
  <si>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</si>
  <si>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</si>
  <si>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</si>
  <si>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</si>
  <si>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</si>
  <si>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</si>
  <si>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</si>
  <si>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</si>
  <si>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</si>
  <si>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</si>
  <si>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</si>
  <si>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</si>
  <si>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</si>
  <si>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</si>
  <si>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</si>
  <si>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</si>
  <si>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</si>
  <si>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</si>
  <si>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</si>
  <si>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</si>
  <si>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</si>
  <si>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</si>
  <si>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</si>
  <si>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</si>
  <si>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</si>
  <si>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</si>
  <si>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</si>
  <si>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</si>
  <si>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</si>
  <si>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</si>
  <si>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</si>
  <si>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</si>
  <si>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</si>
  <si>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</si>
  <si>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</si>
  <si>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</si>
  <si>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</si>
  <si>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</si>
  <si>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</si>
  <si>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</si>
  <si>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</si>
  <si>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</si>
  <si>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</si>
  <si>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</si>
  <si>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</si>
  <si>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</si>
  <si>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</si>
  <si>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</si>
  <si>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</si>
  <si>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</si>
  <si>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</si>
  <si>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</si>
  <si>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</si>
  <si>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</si>
  <si>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</si>
  <si>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</si>
  <si>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</si>
  <si>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</si>
  <si>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</si>
  <si>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</si>
  <si>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</si>
  <si>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</si>
  <si>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</si>
  <si>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</si>
  <si>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</si>
  <si>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</si>
  <si>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</si>
  <si>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</si>
  <si>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</si>
  <si>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</si>
  <si>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</si>
  <si>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</si>
  <si>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</si>
  <si>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</si>
  <si>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</si>
  <si>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</si>
  <si>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</si>
  <si>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</si>
  <si>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</si>
  <si>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</si>
  <si>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</si>
  <si>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</si>
  <si>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</si>
  <si>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</si>
  <si>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</si>
  <si>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</si>
  <si>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</si>
  <si>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</si>
  <si>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</si>
  <si>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</si>
  <si>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</si>
  <si>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</si>
  <si>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</si>
  <si>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</si>
  <si>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</si>
  <si>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</si>
  <si>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</si>
  <si>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</si>
  <si>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</si>
  <si>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</si>
  <si>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</si>
  <si>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</si>
  <si>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</si>
  <si>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</si>
  <si>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</si>
  <si>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</si>
  <si>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</si>
  <si>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</si>
  <si>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</si>
  <si>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</si>
  <si>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</si>
  <si>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</si>
  <si>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</si>
  <si>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</si>
  <si>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</si>
  <si>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</si>
  <si>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</si>
  <si>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</si>
  <si>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</si>
  <si>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</si>
  <si>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</si>
  <si>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</si>
  <si>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</si>
  <si>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</si>
  <si>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</si>
  <si>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</si>
  <si>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</si>
  <si>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</si>
  <si>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</si>
  <si>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</si>
  <si>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</si>
  <si>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</si>
  <si>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</si>
  <si>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</si>
  <si>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</si>
  <si>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</si>
  <si>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</si>
  <si>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</si>
  <si>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</si>
  <si>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</si>
  <si>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</si>
  <si>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</si>
  <si>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</si>
  <si>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</si>
  <si>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</si>
  <si>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</si>
  <si>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</si>
  <si>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</si>
  <si>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</si>
  <si>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</si>
  <si>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</si>
  <si>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</si>
  <si>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</si>
  <si>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</si>
  <si>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</si>
  <si>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</si>
  <si>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</si>
  <si>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</si>
  <si>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</si>
  <si>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</si>
  <si>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</si>
  <si>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</si>
  <si>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</si>
  <si>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</si>
  <si>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</si>
  <si>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</si>
  <si>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</si>
  <si>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</si>
  <si>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</si>
  <si>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</si>
  <si>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</si>
  <si>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</si>
  <si>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</si>
  <si>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</si>
  <si>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</si>
  <si>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</si>
  <si>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</si>
  <si>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</si>
  <si>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</si>
  <si>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</si>
  <si>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</si>
  <si>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</si>
  <si>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</si>
  <si>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</si>
  <si>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</si>
  <si>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</si>
  <si>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</si>
  <si>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</si>
  <si>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</si>
  <si>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</si>
  <si>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</si>
  <si>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</si>
  <si>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</si>
  <si>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</si>
  <si>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</si>
  <si>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</si>
  <si>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</si>
  <si>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</si>
  <si>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</si>
  <si>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</si>
  <si>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</si>
  <si>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</si>
  <si>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</si>
  <si>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</si>
  <si>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</si>
  <si>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</si>
  <si>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</si>
  <si>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</si>
  <si>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</si>
  <si>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</si>
  <si>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</si>
  <si>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</si>
  <si>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</si>
  <si>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</si>
  <si>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</si>
  <si>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</si>
  <si>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</si>
  <si>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</si>
  <si>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</si>
  <si>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</si>
  <si>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</si>
  <si>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</si>
  <si>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</si>
  <si>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</si>
  <si>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</si>
  <si>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</si>
  <si>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</si>
  <si>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</si>
  <si>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</si>
  <si>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</si>
  <si>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</si>
  <si>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</si>
  <si>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</si>
  <si>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</si>
  <si>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</si>
  <si>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</si>
  <si>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</si>
  <si>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</si>
  <si>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</si>
  <si>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</si>
  <si>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</si>
  <si>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</si>
  <si>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</si>
  <si>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</si>
  <si>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</si>
  <si>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</si>
  <si>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</si>
  <si>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</si>
  <si>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</si>
  <si>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</si>
  <si>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</si>
  <si>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</si>
  <si>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</si>
  <si>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</si>
  <si>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</si>
  <si>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</si>
  <si>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</si>
  <si>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</si>
  <si>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</si>
  <si>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</si>
  <si>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</si>
  <si>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</si>
  <si>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</si>
  <si>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</si>
  <si>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</si>
  <si>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</si>
  <si>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</si>
  <si>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</si>
  <si>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</si>
  <si>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</si>
  <si>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</si>
  <si>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</si>
  <si>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</si>
  <si>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</si>
  <si>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</si>
  <si>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</si>
  <si>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</si>
  <si>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</si>
  <si>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</si>
  <si>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</si>
  <si>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</si>
  <si>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</si>
  <si>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</si>
  <si>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</si>
  <si>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</si>
  <si>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</si>
  <si>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</si>
  <si>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</si>
  <si>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</si>
  <si>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</si>
  <si>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</si>
  <si>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</si>
  <si>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</si>
  <si>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</si>
  <si>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</si>
  <si>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</si>
  <si>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</si>
  <si>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</si>
  <si>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</si>
  <si>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</si>
  <si>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</si>
  <si>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</si>
  <si>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</si>
  <si>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</si>
  <si>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</si>
  <si>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</si>
  <si>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</si>
  <si>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</si>
  <si>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</si>
  <si>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</si>
  <si>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</si>
  <si>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</si>
  <si>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</si>
  <si>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</si>
  <si>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</si>
  <si>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</si>
  <si>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</si>
  <si>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</si>
  <si>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</si>
  <si>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</si>
  <si>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</si>
  <si>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</si>
  <si>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</si>
  <si>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</si>
  <si>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</si>
  <si>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</si>
  <si>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</si>
  <si>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</si>
  <si>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</si>
  <si>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</si>
  <si>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</si>
  <si>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</si>
  <si>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</si>
  <si>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</si>
  <si>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</si>
  <si>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</si>
  <si>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</si>
  <si>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</si>
  <si>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</si>
  <si>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</si>
  <si>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</si>
  <si>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</si>
  <si>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</si>
  <si>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</si>
  <si>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</si>
  <si>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</si>
  <si>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</si>
  <si>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</si>
  <si>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</si>
  <si>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</si>
  <si>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</si>
  <si>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</si>
  <si>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</si>
  <si>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</si>
  <si>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</si>
  <si>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</si>
  <si>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</si>
  <si>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</si>
  <si>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</si>
  <si>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</si>
  <si>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</si>
  <si>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</si>
  <si>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</si>
  <si>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</si>
  <si>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</si>
  <si>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</si>
  <si>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</si>
  <si>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</si>
  <si>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</si>
  <si>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</si>
  <si>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</si>
  <si>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</si>
  <si>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</si>
  <si>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</si>
  <si>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</si>
  <si>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</si>
  <si>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</si>
  <si>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</si>
  <si>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</si>
  <si>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</si>
  <si>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</si>
  <si>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</si>
  <si>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</si>
  <si>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</si>
  <si>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</si>
  <si>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</si>
  <si>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</si>
  <si>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</si>
  <si>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</si>
  <si>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</si>
  <si>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</si>
  <si>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</si>
  <si>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</si>
  <si>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</si>
  <si>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</si>
  <si>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</si>
  <si>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</si>
  <si>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</si>
  <si>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</si>
  <si>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</si>
  <si>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</si>
  <si>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</si>
  <si>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</si>
  <si>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</si>
  <si>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</si>
  <si>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</si>
  <si>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</si>
  <si>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</si>
  <si>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</si>
  <si>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</si>
  <si>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</si>
  <si>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</si>
  <si>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</si>
  <si>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</si>
  <si>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</si>
  <si>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</si>
  <si>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</si>
  <si>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</si>
  <si>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</si>
  <si>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</si>
  <si>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</si>
  <si>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</si>
  <si>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</si>
  <si>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</si>
  <si>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</si>
  <si>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</si>
  <si>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</si>
  <si>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</si>
  <si>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</si>
  <si>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</si>
  <si>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</si>
  <si>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</si>
  <si>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</si>
  <si>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</si>
  <si>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</si>
  <si>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</si>
  <si>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</si>
  <si>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</si>
  <si>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</si>
  <si>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</si>
  <si>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</si>
  <si>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</si>
  <si>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</si>
  <si>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</si>
  <si>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</si>
  <si>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</si>
  <si>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</si>
  <si>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</si>
  <si>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</si>
  <si>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</si>
  <si>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</si>
  <si>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</si>
  <si>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</si>
  <si>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</si>
  <si>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</si>
  <si>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</si>
  <si>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</si>
  <si>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</si>
  <si>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</si>
  <si>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</si>
  <si>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</si>
  <si>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</si>
  <si>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</si>
  <si>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</si>
  <si>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</si>
  <si>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</si>
  <si>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</si>
  <si>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</si>
  <si>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</si>
  <si>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</si>
  <si>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</si>
  <si>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</si>
  <si>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</si>
  <si>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</si>
  <si>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</si>
  <si>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</si>
  <si>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</si>
  <si>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</si>
  <si>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</si>
  <si>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</si>
  <si>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</si>
  <si>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</si>
  <si>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</si>
  <si>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</si>
  <si>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</si>
  <si>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</si>
  <si>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</si>
  <si>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</si>
  <si>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</si>
  <si>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</si>
  <si>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</si>
  <si>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</si>
  <si>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</si>
  <si>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</si>
  <si>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</si>
  <si>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</si>
  <si>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</si>
  <si>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</si>
  <si>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</si>
  <si>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</si>
  <si>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</si>
  <si>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</si>
  <si>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</si>
  <si>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</si>
  <si>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</si>
  <si>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</si>
  <si>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</si>
  <si>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</si>
  <si>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</si>
  <si>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</si>
  <si>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</si>
  <si>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</si>
  <si>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</si>
  <si>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</si>
  <si>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</si>
  <si>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</si>
  <si>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</si>
  <si>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</si>
  <si>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</si>
  <si>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</si>
  <si>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</si>
  <si>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</si>
  <si>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</si>
  <si>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</si>
  <si>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</si>
  <si>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</si>
  <si>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</si>
  <si>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</si>
  <si>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</si>
  <si>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</si>
  <si>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</si>
  <si>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</si>
  <si>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</si>
  <si>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</si>
  <si>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</si>
  <si>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</si>
  <si>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</si>
  <si>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</si>
  <si>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</si>
  <si>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</si>
  <si>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</si>
  <si>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</si>
  <si>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</si>
  <si>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</si>
  <si>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</si>
  <si>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</si>
  <si>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</si>
  <si>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</si>
  <si>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</si>
  <si>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</si>
  <si>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</si>
  <si>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</si>
  <si>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</si>
  <si>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</si>
  <si>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</si>
  <si>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</si>
  <si>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</si>
  <si>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</si>
  <si>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</si>
  <si>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</si>
  <si>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</si>
  <si>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</si>
  <si>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</si>
  <si>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</si>
  <si>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</si>
  <si>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</si>
  <si>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</si>
  <si>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</si>
  <si>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</si>
  <si>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</si>
  <si>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</si>
  <si>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</si>
  <si>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</si>
  <si>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</si>
  <si>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</si>
  <si>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</si>
  <si>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</si>
  <si>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</si>
  <si>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</si>
  <si>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</si>
  <si>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</si>
  <si>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</si>
  <si>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</si>
  <si>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</si>
  <si>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</si>
  <si>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</si>
  <si>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</si>
  <si>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</si>
  <si>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</si>
  <si>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</si>
  <si>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</si>
  <si>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</si>
  <si>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</si>
  <si>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</si>
  <si>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</si>
  <si>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</si>
  <si>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</si>
  <si>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</si>
  <si>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</si>
  <si>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</si>
  <si>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</si>
  <si>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</si>
  <si>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</si>
  <si>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</si>
  <si>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</si>
  <si>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</si>
  <si>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</si>
  <si>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</si>
  <si>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</si>
  <si>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</si>
  <si>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</si>
  <si>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</si>
  <si>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</si>
  <si>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</si>
  <si>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</si>
  <si>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</si>
  <si>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</si>
  <si>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</si>
  <si>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</si>
  <si>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</si>
  <si>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</si>
  <si>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</si>
  <si>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</si>
  <si>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</si>
  <si>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</si>
  <si>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</si>
  <si>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</si>
  <si>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</si>
  <si>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</si>
  <si>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</si>
  <si>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</si>
  <si>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</si>
  <si>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</si>
  <si>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</si>
  <si>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</si>
  <si>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</si>
  <si>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</si>
  <si>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</si>
  <si>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</si>
  <si>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</si>
  <si>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</si>
  <si>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</si>
  <si>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</si>
  <si>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</si>
  <si>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</si>
  <si>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</si>
  <si>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</si>
  <si>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</si>
  <si>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</si>
  <si>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</si>
  <si>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</si>
  <si>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</si>
  <si>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</si>
  <si>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</si>
  <si>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</si>
  <si>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</si>
  <si>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</si>
  <si>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</si>
  <si>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</si>
  <si>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</si>
  <si>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</si>
  <si>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</si>
  <si>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</si>
  <si>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</si>
  <si>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</si>
  <si>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</si>
  <si>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</si>
  <si>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</si>
  <si>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</si>
  <si>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</si>
  <si>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</si>
  <si>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</si>
  <si>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</si>
  <si>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</si>
  <si>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</si>
  <si>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</si>
  <si>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</si>
  <si>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</si>
  <si>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</si>
  <si>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</si>
  <si>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</si>
  <si>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</si>
  <si>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</si>
  <si>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</si>
  <si>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</si>
  <si>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</si>
  <si>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</si>
  <si>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</si>
  <si>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</si>
  <si>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</si>
  <si>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</si>
  <si>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</si>
  <si>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</si>
  <si>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</si>
  <si>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</si>
  <si>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</si>
  <si>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</si>
  <si>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</si>
  <si>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</si>
  <si>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</si>
  <si>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</si>
  <si>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</si>
  <si>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</si>
  <si>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</si>
  <si>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</si>
  <si>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</si>
  <si>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</si>
  <si>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</si>
  <si>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</si>
  <si>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</si>
  <si>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</si>
  <si>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</si>
  <si>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</si>
  <si>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</si>
  <si>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</si>
  <si>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</si>
  <si>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</si>
  <si>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</si>
  <si>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</si>
  <si>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</si>
  <si>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</si>
  <si>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</si>
  <si>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</si>
  <si>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</si>
  <si>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</si>
  <si>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</si>
  <si>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</si>
  <si>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</si>
  <si>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</si>
  <si>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</si>
  <si>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</si>
  <si>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</si>
  <si>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</si>
  <si>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</si>
  <si>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</si>
  <si>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</si>
  <si>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</si>
  <si>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</si>
  <si>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</si>
  <si>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</si>
  <si>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</si>
  <si>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</si>
  <si>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</si>
  <si>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</si>
  <si>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</si>
  <si>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</si>
  <si>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</si>
  <si>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</si>
  <si>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</si>
  <si>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</si>
  <si>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</si>
  <si>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</si>
  <si>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</si>
  <si>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</si>
  <si>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</si>
  <si>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</si>
  <si>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</si>
  <si>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</si>
  <si>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</si>
  <si>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</si>
  <si>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</si>
  <si>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</si>
  <si>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</si>
  <si>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</si>
  <si>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</si>
  <si>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</si>
  <si>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</si>
  <si>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</si>
  <si>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</si>
  <si>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</si>
  <si>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</si>
  <si>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</si>
  <si>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</si>
  <si>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</si>
  <si>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</si>
  <si>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</si>
  <si>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</si>
  <si>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</si>
  <si>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</si>
  <si>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</si>
  <si>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</si>
  <si>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</si>
  <si>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</si>
  <si>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</si>
  <si>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</si>
  <si>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</si>
  <si>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</si>
  <si>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</si>
  <si>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</si>
  <si>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</si>
  <si>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</si>
  <si>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</si>
  <si>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</si>
  <si>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</si>
  <si>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</si>
  <si>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</si>
  <si>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</si>
  <si>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</si>
  <si>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</si>
  <si>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</si>
  <si>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</si>
  <si>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</si>
  <si>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</si>
  <si>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</si>
  <si>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</si>
  <si>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</si>
  <si>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</si>
  <si>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</si>
  <si>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</si>
  <si>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</si>
  <si>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</si>
  <si>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</si>
  <si>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</si>
  <si>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</si>
  <si>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</si>
  <si>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</si>
  <si>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</si>
  <si>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</si>
  <si>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</si>
  <si>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</si>
  <si>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</si>
  <si>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</si>
  <si>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</si>
  <si>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</si>
  <si>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</si>
  <si>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</si>
  <si>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</si>
  <si>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</si>
  <si>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</si>
  <si>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</si>
  <si>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</si>
  <si>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</si>
  <si>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</si>
  <si>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</si>
  <si>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</si>
  <si>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</si>
  <si>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</si>
  <si>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</si>
  <si>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</si>
  <si>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</si>
  <si>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</si>
  <si>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</si>
  <si>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</si>
  <si>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</si>
  <si>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</si>
  <si>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</si>
  <si>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</si>
  <si>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</si>
  <si>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</si>
  <si>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</si>
  <si>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</si>
  <si>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</si>
  <si>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</si>
  <si>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</si>
  <si>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</si>
  <si>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</si>
  <si>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</si>
  <si>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</si>
  <si>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</si>
  <si>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</si>
  <si>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</si>
  <si>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</si>
  <si>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</si>
  <si>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</si>
  <si>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</si>
  <si>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</si>
  <si>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</si>
  <si>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</si>
  <si>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</si>
  <si>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</si>
  <si>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</si>
  <si>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</si>
  <si>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</si>
  <si>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</si>
  <si>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</si>
  <si>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</si>
  <si>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</si>
  <si>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</si>
  <si>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</si>
  <si>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</si>
  <si>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</si>
  <si>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</si>
  <si>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</si>
  <si>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</si>
  <si>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</si>
  <si>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</si>
  <si>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</si>
  <si>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</si>
  <si>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</si>
  <si>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</si>
  <si>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</si>
  <si>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</si>
  <si>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</si>
  <si>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</si>
  <si>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</si>
  <si>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</si>
  <si>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</si>
  <si>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</si>
  <si>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</si>
  <si>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</si>
  <si>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</si>
  <si>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</si>
  <si>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</si>
  <si>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</si>
  <si>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</si>
  <si>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</si>
  <si>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</si>
  <si>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</si>
  <si>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</si>
  <si>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</si>
  <si>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</si>
  <si>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</si>
  <si>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</si>
  <si>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</si>
  <si>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</si>
  <si>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</si>
  <si>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</si>
  <si>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</si>
  <si>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</si>
  <si>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</si>
  <si>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</si>
  <si>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</si>
  <si>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</si>
  <si>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</si>
  <si>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</si>
  <si>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</si>
  <si>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</si>
  <si>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</si>
  <si>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</si>
  <si>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</si>
  <si>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</si>
  <si>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</si>
  <si>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</si>
  <si>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</si>
  <si>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</si>
  <si>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</si>
  <si>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</si>
  <si>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</si>
  <si>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</si>
  <si>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</si>
  <si>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</si>
  <si>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</si>
  <si>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</si>
  <si>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</si>
  <si>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</si>
  <si>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</si>
  <si>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</si>
  <si>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</si>
  <si>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</si>
  <si>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</si>
  <si>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</si>
  <si>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</si>
  <si>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</si>
  <si>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</si>
  <si>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</si>
  <si>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</si>
  <si>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</si>
  <si>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</si>
  <si>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</si>
  <si>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</si>
  <si>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</si>
  <si>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</si>
  <si>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</si>
  <si>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</si>
  <si>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</si>
  <si>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</si>
  <si>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</si>
  <si>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</si>
  <si>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</si>
  <si>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</si>
  <si>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</si>
  <si>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</si>
  <si>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</si>
  <si>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</si>
  <si>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</si>
  <si>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</si>
  <si>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</si>
  <si>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</si>
  <si>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</si>
  <si>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</si>
  <si>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</si>
  <si>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</si>
  <si>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</si>
  <si>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</si>
  <si>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</si>
  <si>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</si>
  <si>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</si>
  <si>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</si>
  <si>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</si>
  <si>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</si>
  <si>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</si>
  <si>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</si>
  <si>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</si>
  <si>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</si>
  <si>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</si>
  <si>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</si>
  <si>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</si>
  <si>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</si>
  <si>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</si>
  <si>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</si>
  <si>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</si>
  <si>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</si>
  <si>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</si>
  <si>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</si>
  <si>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</si>
  <si>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</si>
  <si>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</si>
  <si>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</si>
  <si>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</si>
  <si>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</si>
  <si>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</si>
  <si>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</si>
  <si>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</si>
  <si>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</si>
  <si>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</si>
  <si>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</si>
  <si>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</si>
  <si>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</si>
  <si>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</si>
  <si>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</si>
  <si>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</si>
  <si>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</si>
  <si>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</si>
  <si>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</si>
  <si>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</si>
  <si>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</si>
  <si>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</si>
  <si>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</si>
  <si>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</si>
  <si>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</si>
  <si>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</si>
  <si>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</si>
  <si>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</si>
  <si>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</si>
  <si>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</si>
  <si>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</si>
  <si>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</si>
  <si>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</si>
  <si>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</si>
  <si>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</si>
  <si>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</si>
  <si>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</si>
  <si>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</si>
  <si>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</si>
  <si>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</si>
  <si>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</si>
  <si>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</si>
  <si>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</si>
  <si>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</si>
  <si>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</si>
  <si>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</si>
  <si>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</si>
  <si>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</si>
  <si>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</si>
  <si>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</si>
  <si>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</si>
  <si>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</si>
  <si>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</si>
  <si>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</si>
  <si>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</si>
  <si>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</si>
  <si>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</si>
  <si>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</si>
  <si>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</si>
  <si>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</si>
  <si>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</si>
  <si>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</si>
  <si>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</si>
  <si>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</si>
  <si>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</si>
  <si>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</si>
  <si>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</si>
  <si>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</si>
  <si>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</si>
  <si>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</si>
  <si>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</si>
  <si>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</si>
  <si>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</si>
  <si>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</si>
  <si>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</si>
  <si>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</si>
  <si>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</si>
  <si>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</si>
  <si>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</si>
  <si>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</si>
  <si>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</si>
  <si>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</si>
  <si>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</si>
  <si>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</si>
  <si>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</si>
  <si>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</si>
  <si>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</si>
  <si>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</si>
  <si>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</si>
  <si>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</si>
  <si>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</si>
  <si>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</si>
  <si>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</si>
  <si>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</si>
  <si>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</si>
  <si>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</si>
  <si>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</si>
  <si>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</si>
  <si>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</si>
  <si>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</si>
  <si>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</si>
  <si>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</si>
  <si>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</si>
  <si>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</si>
  <si>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</si>
  <si>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</si>
  <si>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</si>
  <si>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</si>
  <si>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</si>
  <si>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</si>
  <si>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</si>
  <si>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</si>
  <si>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</si>
  <si>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</si>
  <si>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</si>
  <si>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</si>
  <si>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</si>
  <si>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</si>
  <si>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</si>
  <si>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</si>
  <si>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</si>
  <si>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</si>
  <si>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</si>
  <si>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</si>
  <si>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</si>
  <si>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</si>
  <si>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</si>
  <si>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</si>
  <si>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</si>
  <si>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</si>
  <si>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</si>
  <si>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</si>
  <si>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</si>
  <si>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</si>
  <si>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</si>
  <si>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</si>
  <si>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</si>
  <si>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</si>
  <si>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</si>
  <si>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</si>
  <si>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</si>
  <si>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</si>
  <si>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</si>
  <si>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</si>
  <si>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</si>
  <si>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</si>
  <si>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</si>
  <si>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</si>
  <si>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</si>
  <si>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</si>
  <si>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</si>
  <si>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</si>
  <si>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</si>
  <si>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</si>
  <si>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</si>
  <si>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</si>
  <si>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</si>
  <si>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</si>
  <si>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</si>
  <si>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</si>
  <si>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</si>
  <si>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</si>
  <si>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</si>
  <si>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</si>
  <si>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</si>
  <si>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</si>
  <si>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</si>
  <si>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</si>
  <si>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</si>
  <si>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</si>
  <si>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</si>
  <si>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</si>
  <si>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</si>
  <si>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</si>
  <si>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</si>
  <si>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</si>
  <si>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</si>
  <si>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</si>
  <si>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</si>
  <si>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</si>
  <si>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</si>
  <si>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</si>
  <si>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</si>
  <si>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</si>
  <si>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</si>
  <si>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</si>
  <si>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</si>
  <si>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</si>
  <si>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</si>
  <si>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</si>
  <si>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</si>
  <si>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</si>
  <si>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</si>
  <si>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</si>
  <si>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</si>
  <si>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</si>
  <si>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</si>
  <si>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</si>
  <si>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</si>
  <si>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</si>
  <si>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</si>
  <si>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</si>
  <si>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</si>
  <si>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</si>
  <si>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</si>
  <si>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</si>
  <si>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</si>
  <si>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</si>
  <si>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</si>
  <si>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</si>
  <si>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</si>
  <si>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</si>
  <si>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</si>
  <si>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</si>
  <si>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</si>
  <si>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</si>
  <si>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</si>
  <si>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</si>
  <si>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</si>
  <si>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</si>
  <si>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</si>
  <si>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</si>
  <si>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</si>
  <si>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</si>
  <si>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</si>
  <si>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</si>
  <si>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</si>
  <si>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</si>
  <si>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</si>
  <si>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</si>
  <si>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</si>
  <si>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</si>
  <si>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</si>
  <si>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</si>
  <si>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</si>
  <si>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</si>
  <si>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</si>
  <si>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</si>
  <si>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</si>
  <si>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</si>
  <si>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</si>
  <si>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</si>
  <si>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</si>
  <si>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</si>
  <si>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</si>
  <si>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</si>
  <si>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</si>
  <si>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</si>
  <si>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</si>
  <si>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</si>
  <si>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</si>
  <si>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</si>
  <si>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</si>
  <si>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</si>
  <si>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</si>
  <si>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</si>
  <si>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</si>
  <si>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</si>
  <si>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</si>
  <si>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</si>
  <si>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</si>
  <si>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</si>
  <si>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</si>
  <si>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</si>
  <si>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</si>
  <si>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</si>
  <si>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</si>
  <si>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</si>
  <si>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</si>
  <si>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</si>
  <si>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</si>
  <si>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</si>
  <si>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</si>
  <si>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</si>
  <si>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</si>
  <si>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</si>
  <si>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</si>
  <si>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</si>
  <si>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</si>
  <si>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</si>
  <si>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</si>
  <si>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</si>
  <si>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</si>
  <si>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</si>
  <si>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</si>
  <si>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</si>
  <si>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</si>
  <si>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</si>
  <si>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</si>
  <si>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</si>
  <si>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</si>
  <si>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</si>
  <si>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</si>
  <si>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</si>
  <si>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</si>
  <si>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</si>
  <si>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</si>
  <si>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</si>
  <si>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</si>
  <si>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</si>
  <si>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</si>
  <si>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</si>
  <si>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</si>
  <si>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</si>
  <si>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</si>
  <si>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</si>
  <si>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</si>
  <si>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</si>
  <si>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</si>
  <si>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</si>
  <si>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</si>
  <si>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</si>
  <si>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</si>
  <si>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</si>
  <si>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</si>
  <si>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</si>
  <si>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</si>
  <si>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</si>
  <si>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</si>
  <si>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</si>
  <si>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</si>
  <si>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</si>
  <si>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</si>
  <si>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</si>
  <si>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</si>
  <si>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</si>
  <si>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</si>
  <si>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</si>
  <si>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</si>
  <si>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</si>
  <si>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</si>
  <si>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</si>
  <si>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</si>
  <si>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</si>
  <si>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</si>
  <si>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</si>
  <si>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</si>
  <si>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</si>
  <si>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</si>
  <si>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</si>
  <si>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</si>
  <si>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</si>
  <si>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</si>
  <si>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</si>
  <si>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</si>
  <si>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</si>
  <si>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</si>
  <si>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</si>
  <si>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</si>
  <si>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</si>
  <si>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</si>
  <si>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</si>
  <si>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</si>
  <si>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</si>
  <si>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</si>
  <si>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</si>
  <si>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</si>
  <si>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</si>
  <si>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</si>
  <si>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</si>
  <si>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</si>
  <si>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</si>
  <si>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</si>
  <si>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</si>
  <si>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</si>
  <si>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</si>
  <si>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</si>
  <si>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</si>
  <si>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</si>
  <si>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</si>
  <si>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</si>
  <si>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</si>
  <si>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</si>
  <si>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</si>
  <si>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</si>
  <si>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</si>
  <si>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</si>
  <si>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</si>
  <si>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</si>
  <si>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</si>
  <si>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</si>
  <si>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</si>
  <si>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</si>
  <si>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</si>
  <si>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</si>
  <si>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</si>
  <si>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</si>
  <si>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</si>
  <si>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</si>
  <si>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</si>
  <si>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</si>
  <si>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</si>
  <si>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</si>
  <si>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</si>
  <si>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</si>
  <si>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</si>
  <si>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</si>
  <si>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</si>
  <si>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</si>
  <si>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</si>
  <si>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</si>
  <si>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</si>
  <si>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</si>
  <si>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</si>
  <si>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</si>
  <si>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</si>
  <si>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</si>
  <si>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</si>
  <si>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</si>
  <si>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</si>
  <si>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</si>
  <si>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</si>
  <si>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</si>
  <si>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</si>
  <si>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</si>
  <si>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</si>
  <si>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</si>
  <si>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</si>
  <si>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</si>
  <si>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</si>
  <si>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</si>
  <si>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</si>
  <si>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</si>
  <si>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</si>
  <si>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</si>
  <si>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</si>
  <si>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</si>
  <si>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</si>
  <si>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</si>
  <si>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</si>
  <si>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</si>
  <si>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</si>
  <si>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</si>
  <si>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</si>
  <si>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</si>
  <si>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</si>
  <si>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</si>
  <si>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</si>
  <si>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</si>
  <si>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</si>
  <si>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</si>
  <si>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</si>
  <si>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</si>
  <si>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</si>
  <si>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</si>
  <si>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</si>
  <si>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</si>
  <si>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</si>
  <si>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</si>
  <si>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</si>
  <si>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</si>
  <si>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</si>
  <si>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</si>
  <si>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</si>
  <si>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</si>
  <si>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</si>
  <si>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</si>
  <si>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</si>
  <si>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</si>
  <si>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</si>
  <si>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</si>
  <si>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</si>
  <si>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</si>
  <si>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</si>
  <si>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</si>
  <si>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</si>
  <si>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</si>
  <si>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</si>
  <si>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</si>
  <si>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</si>
  <si>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</si>
  <si>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</si>
  <si>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</si>
  <si>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</si>
  <si>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</si>
  <si>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</si>
  <si>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</si>
  <si>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</si>
  <si>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</si>
  <si>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</si>
  <si>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</si>
  <si>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</si>
  <si>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</si>
  <si>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</si>
  <si>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</si>
  <si>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</si>
  <si>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</si>
  <si>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</si>
  <si>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</si>
  <si>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</si>
  <si>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</si>
  <si>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</si>
  <si>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</si>
  <si>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</si>
  <si>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</si>
  <si>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</si>
  <si>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</si>
  <si>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</si>
  <si>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</si>
  <si>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</si>
  <si>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</si>
  <si>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</si>
  <si>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</si>
  <si>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</si>
  <si>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</si>
  <si>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</si>
  <si>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</si>
  <si>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</si>
  <si>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</si>
  <si>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</si>
  <si>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</si>
  <si>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</si>
  <si>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</si>
  <si>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</si>
  <si>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</si>
  <si>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</si>
  <si>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</si>
  <si>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</si>
  <si>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</si>
  <si>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</si>
  <si>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</si>
  <si>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</si>
  <si>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</si>
  <si>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</si>
  <si>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</si>
  <si>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</si>
  <si>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</si>
  <si>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</si>
  <si>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</si>
  <si>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</si>
  <si>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</si>
  <si>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</si>
  <si>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</si>
  <si>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</si>
  <si>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</si>
  <si>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</si>
  <si>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</si>
  <si>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</si>
  <si>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</si>
  <si>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</si>
  <si>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</si>
  <si>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</si>
  <si>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</si>
  <si>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</si>
  <si>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</si>
  <si>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</si>
  <si>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</si>
  <si>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</si>
  <si>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</si>
  <si>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</si>
  <si>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</si>
  <si>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</si>
  <si>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</si>
  <si>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</si>
  <si>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</si>
  <si>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</si>
  <si>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</si>
  <si>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</si>
  <si>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</si>
  <si>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</si>
  <si>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</si>
  <si>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</si>
  <si>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</si>
  <si>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</si>
  <si>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</si>
  <si>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</si>
  <si>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</si>
  <si>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</si>
  <si>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</si>
  <si>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</si>
  <si>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</si>
  <si>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</si>
  <si>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</si>
  <si>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</si>
  <si>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</si>
  <si>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</si>
  <si>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</si>
  <si>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</si>
  <si>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</si>
  <si>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</si>
  <si>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</si>
  <si>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</si>
  <si>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</si>
  <si>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</si>
  <si>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</si>
  <si>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</si>
  <si>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</si>
  <si>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</si>
  <si>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</si>
  <si>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</si>
  <si>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</si>
  <si>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</si>
  <si>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</si>
  <si>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</si>
  <si>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</si>
  <si>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</si>
  <si>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</si>
  <si>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</si>
  <si>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</si>
  <si>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</si>
  <si>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</si>
  <si>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</si>
  <si>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</si>
  <si>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</si>
  <si>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</si>
  <si>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</si>
  <si>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</si>
  <si>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</si>
  <si>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</si>
  <si>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</si>
  <si>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</si>
  <si>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</si>
  <si>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</si>
  <si>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</si>
  <si>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</si>
  <si>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</si>
  <si>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</si>
  <si>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</si>
  <si>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</si>
  <si>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</si>
  <si>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</si>
  <si>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</si>
  <si>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</si>
  <si>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</si>
  <si>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</si>
  <si>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</si>
  <si>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</si>
  <si>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</si>
  <si>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</si>
  <si>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</si>
  <si>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</si>
  <si>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</si>
  <si>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</si>
  <si>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</si>
  <si>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</si>
  <si>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</si>
  <si>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</si>
  <si>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</si>
  <si>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</si>
  <si>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</si>
  <si>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</si>
  <si>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</si>
  <si>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</si>
  <si>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</si>
  <si>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</si>
  <si>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</si>
  <si>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</si>
  <si>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</si>
  <si>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</si>
  <si>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</si>
  <si>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</si>
  <si>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</si>
  <si>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</si>
  <si>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</si>
  <si>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</si>
  <si>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</si>
  <si>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</si>
  <si>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</si>
  <si>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</si>
  <si>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</si>
  <si>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</si>
  <si>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</si>
  <si>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</si>
  <si>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</si>
  <si>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</si>
  <si>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</si>
  <si>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</si>
  <si>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</si>
  <si>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</si>
  <si>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</si>
  <si>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</si>
  <si>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</si>
  <si>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</si>
  <si>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</si>
  <si>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</si>
  <si>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</si>
  <si>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</si>
  <si>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</si>
  <si>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</si>
  <si>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</si>
  <si>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</si>
  <si>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</si>
  <si>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</si>
  <si>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</si>
  <si>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</si>
  <si>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</si>
  <si>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</si>
  <si>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</si>
  <si>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</si>
  <si>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</si>
  <si>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</si>
  <si>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</si>
  <si>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</si>
  <si>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</si>
  <si>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</si>
  <si>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</si>
  <si>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</si>
  <si>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</si>
  <si>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</si>
  <si>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</si>
  <si>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</si>
  <si>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</si>
  <si>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</si>
  <si>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</si>
  <si>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</si>
  <si>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</si>
  <si>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</si>
  <si>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</si>
  <si>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</si>
  <si>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</si>
  <si>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</si>
  <si>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</si>
  <si>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</si>
  <si>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</si>
  <si>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</si>
  <si>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</si>
  <si>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</si>
  <si>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</si>
  <si>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</si>
  <si>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</si>
  <si>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</si>
  <si>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</si>
  <si>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</si>
  <si>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</si>
  <si>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</si>
  <si>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</si>
  <si>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</si>
  <si>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</si>
  <si>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</si>
  <si>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</si>
  <si>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</si>
  <si>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</si>
  <si>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</si>
  <si>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</si>
  <si>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</si>
  <si>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</si>
  <si>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</si>
  <si>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</si>
  <si>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</si>
  <si>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</si>
  <si>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</si>
  <si>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</si>
  <si>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</si>
  <si>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</si>
  <si>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</si>
  <si>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</si>
  <si>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</si>
  <si>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</si>
  <si>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</si>
  <si>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</si>
  <si>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</si>
  <si>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</si>
  <si>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</si>
  <si>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</si>
  <si>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</si>
  <si>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</si>
  <si>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</si>
  <si>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</si>
  <si>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</si>
  <si>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</si>
  <si>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</si>
  <si>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</si>
  <si>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</si>
  <si>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</si>
  <si>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</si>
  <si>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</si>
  <si>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</si>
  <si>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</si>
  <si>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</si>
  <si>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</si>
  <si>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</si>
  <si>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</si>
  <si>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</si>
  <si>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</si>
  <si>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</si>
  <si>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</si>
  <si>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</si>
  <si>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</si>
  <si>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</si>
  <si>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</si>
  <si>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</si>
  <si>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</si>
  <si>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</si>
  <si>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</si>
  <si>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</si>
  <si>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</si>
  <si>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</si>
  <si>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</si>
  <si>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</si>
  <si>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</si>
  <si>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</si>
  <si>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</si>
  <si>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</si>
  <si>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</si>
  <si>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</si>
  <si>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</si>
  <si>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</si>
  <si>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</si>
  <si>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</si>
  <si>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</si>
  <si>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</si>
  <si>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</si>
  <si>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</si>
  <si>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</si>
  <si>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</si>
  <si>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</si>
  <si>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</si>
  <si>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</si>
  <si>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</si>
  <si>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</si>
  <si>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</si>
  <si>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</si>
  <si>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</si>
  <si>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</si>
  <si>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</si>
  <si>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</si>
  <si>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</si>
  <si>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</si>
  <si>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</si>
  <si>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</si>
  <si>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</si>
  <si>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</si>
  <si>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</si>
  <si>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</si>
  <si>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</si>
  <si>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</si>
  <si>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</si>
  <si>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</si>
  <si>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</si>
  <si>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</si>
  <si>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</si>
  <si>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</si>
  <si>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</si>
  <si>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</si>
  <si>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</si>
  <si>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</si>
  <si>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</si>
  <si>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</si>
  <si>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</si>
  <si>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</si>
  <si>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</si>
  <si>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</si>
  <si>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</si>
  <si>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</si>
  <si>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</si>
  <si>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</si>
  <si>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</si>
  <si>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</si>
  <si>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</si>
  <si>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</si>
  <si>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</si>
  <si>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</si>
  <si>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</si>
  <si>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</si>
  <si>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</si>
  <si>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</si>
  <si>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</si>
  <si>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</si>
  <si>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</si>
  <si>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</si>
  <si>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</si>
  <si>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</si>
  <si>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</si>
  <si>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</si>
  <si>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</si>
  <si>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</si>
  <si>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</si>
  <si>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</si>
  <si>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</si>
  <si>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</si>
  <si>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</si>
  <si>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</si>
  <si>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</si>
  <si>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</si>
  <si>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</si>
  <si>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</si>
  <si>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</si>
  <si>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</si>
  <si>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</si>
  <si>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</si>
  <si>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</si>
  <si>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</si>
  <si>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</si>
  <si>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</si>
  <si>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</si>
  <si>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</si>
  <si>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</si>
  <si>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</si>
  <si>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</si>
  <si>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</si>
  <si>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</si>
  <si>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</si>
  <si>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</si>
  <si>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</si>
  <si>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</si>
  <si>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</si>
  <si>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</si>
  <si>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</si>
  <si>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</si>
  <si>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</si>
  <si>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</si>
  <si>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</si>
  <si>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</si>
  <si>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</si>
  <si>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</si>
  <si>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</si>
  <si>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</si>
  <si>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</si>
  <si>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</si>
  <si>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</si>
  <si>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</si>
  <si>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</si>
  <si>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</si>
  <si>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</si>
  <si>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</si>
  <si>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</si>
  <si>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</si>
  <si>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</si>
  <si>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</si>
  <si>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</si>
  <si>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</si>
  <si>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</si>
  <si>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</si>
  <si>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</si>
  <si>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</si>
  <si>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</si>
  <si>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</si>
  <si>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</si>
  <si>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</si>
  <si>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</si>
  <si>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</si>
  <si>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</si>
  <si>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</si>
  <si>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</si>
  <si>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</si>
  <si>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</si>
  <si>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</si>
  <si>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</si>
  <si>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</si>
  <si>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</si>
  <si>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</si>
  <si>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</si>
  <si>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</si>
  <si>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</si>
  <si>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</si>
  <si>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</si>
  <si>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</si>
  <si>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</si>
  <si>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</si>
  <si>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</si>
  <si>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</si>
  <si>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</si>
  <si>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</si>
  <si>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</si>
  <si>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</si>
  <si>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</si>
  <si>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</si>
  <si>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</si>
  <si>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</si>
  <si>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</si>
  <si>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</si>
  <si>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</si>
  <si>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</si>
  <si>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</si>
  <si>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</si>
  <si>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</si>
  <si>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</si>
  <si>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</si>
  <si>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</si>
  <si>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</si>
  <si>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</si>
  <si>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</si>
  <si>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</si>
  <si>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</si>
  <si>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</si>
  <si>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</si>
  <si>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</si>
  <si>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</si>
  <si>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</si>
  <si>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</si>
  <si>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</si>
  <si>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</si>
  <si>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</si>
  <si>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</si>
  <si>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</si>
  <si>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</si>
  <si>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</si>
  <si>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</si>
  <si>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</si>
  <si>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</si>
  <si>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</si>
  <si>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</si>
  <si>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</si>
  <si>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</si>
  <si>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</si>
  <si>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</si>
  <si>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</si>
  <si>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</si>
  <si>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</si>
  <si>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</si>
  <si>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</si>
  <si>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</si>
  <si>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</si>
  <si>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</si>
  <si>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</si>
  <si>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</si>
  <si>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</si>
  <si>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</si>
  <si>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</si>
  <si>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</si>
  <si>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</si>
  <si>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</si>
  <si>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</si>
  <si>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</si>
  <si>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</si>
  <si>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</si>
  <si>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</si>
  <si>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</si>
  <si>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</si>
  <si>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</si>
  <si>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</si>
  <si>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</si>
  <si>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</si>
  <si>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</si>
  <si>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</si>
  <si>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</si>
  <si>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</si>
  <si>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</si>
  <si>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</si>
  <si>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</si>
  <si>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</si>
  <si>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</si>
  <si>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</si>
  <si>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</si>
  <si>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</si>
  <si>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</si>
  <si>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</si>
  <si>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</si>
  <si>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</si>
  <si>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</si>
  <si>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</si>
  <si>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</si>
  <si>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</si>
  <si>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</si>
  <si>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</si>
  <si>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</si>
  <si>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</si>
  <si>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</si>
  <si>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</si>
  <si>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</si>
  <si>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</si>
  <si>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</si>
  <si>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</si>
  <si>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</si>
  <si>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</si>
  <si>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</si>
  <si>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</si>
  <si>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</si>
  <si>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</si>
  <si>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</si>
  <si>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</si>
  <si>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</si>
  <si>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</si>
  <si>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</si>
  <si>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</si>
  <si>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</si>
  <si>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</si>
  <si>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</si>
  <si>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</si>
  <si>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</si>
  <si>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</si>
  <si>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</si>
  <si>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</si>
  <si>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</si>
  <si>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</si>
  <si>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</si>
  <si>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</si>
  <si>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</si>
  <si>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</si>
  <si>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</si>
  <si>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</si>
  <si>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</si>
  <si>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</si>
  <si>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</si>
  <si>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</si>
  <si>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</si>
  <si>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</si>
  <si>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</si>
  <si>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</si>
  <si>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</si>
  <si>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</si>
  <si>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</si>
  <si>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</si>
  <si>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</si>
  <si>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</si>
  <si>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</si>
  <si>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</si>
  <si>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</si>
  <si>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</si>
  <si>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</si>
  <si>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</si>
  <si>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</si>
  <si>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</si>
  <si>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</si>
  <si>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</si>
  <si>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</si>
  <si>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</si>
  <si>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</si>
  <si>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</si>
  <si>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</si>
  <si>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</si>
  <si>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</si>
  <si>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</si>
  <si>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</si>
  <si>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</si>
  <si>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</si>
  <si>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</si>
  <si>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</si>
  <si>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</si>
  <si>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</si>
  <si>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</si>
  <si>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</si>
  <si>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</si>
  <si>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</si>
  <si>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</si>
  <si>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</si>
  <si>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</si>
  <si>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</si>
  <si>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</si>
  <si>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</si>
  <si>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</si>
  <si>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</si>
  <si>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</si>
  <si>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</si>
  <si>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</si>
  <si>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</si>
  <si>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</si>
  <si>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</si>
  <si>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</si>
  <si>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</si>
  <si>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</si>
  <si>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</si>
  <si>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</si>
  <si>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</si>
  <si>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</si>
  <si>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</si>
  <si>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</si>
  <si>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</si>
  <si>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</si>
  <si>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</si>
  <si>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</si>
  <si>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</si>
  <si>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</si>
  <si>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</si>
  <si>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</si>
  <si>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</si>
  <si>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</si>
  <si>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</si>
  <si>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</si>
  <si>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</si>
  <si>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</si>
  <si>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</si>
  <si>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</si>
  <si>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</si>
  <si>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</si>
  <si>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</si>
  <si>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</si>
  <si>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</si>
  <si>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</si>
  <si>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</si>
  <si>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</si>
  <si>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</si>
  <si>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</si>
  <si>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</si>
  <si>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</si>
  <si>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</si>
  <si>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</si>
  <si>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</si>
  <si>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</si>
  <si>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</si>
  <si>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</si>
  <si>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</si>
  <si>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</si>
  <si>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</si>
  <si>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</si>
  <si>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</si>
  <si>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</si>
  <si>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</si>
  <si>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</si>
  <si>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</si>
  <si>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</si>
  <si>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</si>
  <si>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</si>
  <si>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</si>
  <si>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</si>
  <si>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</si>
  <si>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</si>
  <si>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</si>
  <si>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</si>
  <si>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</si>
  <si>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</si>
  <si>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</si>
  <si>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</si>
  <si>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</si>
  <si>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</si>
  <si>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</si>
  <si>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</si>
  <si>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</si>
  <si>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</si>
  <si>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</si>
  <si>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</si>
  <si>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</si>
  <si>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</si>
  <si>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</si>
  <si>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</si>
  <si>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</si>
  <si>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</si>
  <si>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</si>
  <si>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</si>
  <si>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</si>
  <si>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</si>
  <si>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</si>
  <si>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</si>
  <si>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</si>
  <si>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</si>
  <si>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</si>
  <si>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</si>
  <si>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</si>
  <si>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</si>
  <si>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</si>
  <si>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</si>
  <si>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</si>
  <si>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</si>
  <si>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</si>
  <si>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</si>
  <si>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</si>
  <si>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</si>
  <si>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</si>
  <si>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</si>
  <si>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</si>
  <si>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</si>
  <si>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</si>
  <si>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</si>
  <si>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</si>
  <si>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</si>
  <si>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</si>
  <si>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</si>
  <si>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</si>
  <si>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</si>
  <si>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</si>
  <si>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</si>
  <si>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</si>
  <si>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</si>
  <si>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</si>
  <si>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</si>
  <si>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</si>
  <si>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</si>
  <si>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</si>
  <si>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</si>
  <si>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</si>
  <si>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</si>
  <si>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</si>
  <si>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</si>
  <si>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</si>
  <si>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</si>
  <si>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</si>
  <si>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</si>
  <si>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</si>
  <si>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</si>
  <si>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</si>
  <si>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</si>
  <si>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</si>
  <si>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</si>
  <si>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</si>
  <si>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</si>
  <si>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</si>
  <si>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</si>
  <si>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</si>
  <si>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</si>
  <si>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</si>
  <si>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</si>
  <si>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</si>
  <si>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</si>
  <si>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</si>
  <si>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</si>
  <si>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</si>
  <si>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</si>
  <si>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</si>
  <si>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</si>
  <si>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</si>
  <si>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</si>
  <si>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</si>
  <si>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</si>
  <si>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</si>
  <si>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</si>
  <si>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</si>
  <si>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</si>
  <si>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</si>
  <si>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</si>
  <si>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</si>
  <si>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</si>
  <si>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</si>
  <si>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</si>
  <si>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</si>
  <si>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</si>
  <si>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</si>
  <si>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</si>
  <si>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</si>
  <si>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</si>
  <si>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</si>
  <si>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</si>
  <si>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</si>
  <si>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</si>
  <si>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</si>
  <si>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</si>
  <si>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</si>
  <si>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</si>
  <si>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</si>
  <si>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</si>
  <si>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</si>
  <si>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</si>
  <si>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</si>
  <si>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</si>
  <si>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</si>
  <si>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</si>
  <si>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</si>
  <si>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</si>
  <si>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</si>
  <si>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</si>
  <si>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</si>
  <si>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</si>
  <si>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</si>
  <si>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</si>
  <si>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</si>
  <si>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</si>
  <si>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</si>
  <si>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</si>
  <si>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</si>
  <si>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</si>
  <si>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</si>
  <si>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</si>
  <si>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</si>
  <si>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</si>
  <si>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</si>
  <si>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</si>
  <si>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</si>
  <si>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</si>
  <si>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</si>
  <si>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</si>
  <si>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</si>
  <si>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</si>
  <si>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</si>
  <si>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</si>
  <si>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</si>
  <si>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</si>
  <si>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</si>
  <si>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</si>
  <si>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</si>
  <si>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</si>
  <si>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</si>
  <si>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</si>
  <si>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</si>
  <si>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</si>
  <si>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</si>
  <si>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</si>
  <si>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</si>
  <si>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</si>
  <si>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</si>
  <si>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</si>
  <si>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</si>
  <si>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</si>
  <si>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</si>
  <si>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</si>
  <si>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</si>
  <si>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</si>
  <si>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</si>
  <si>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</si>
  <si>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</si>
  <si>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</si>
  <si>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</si>
  <si>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</si>
  <si>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</si>
  <si>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</si>
  <si>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</si>
  <si>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</si>
  <si>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</si>
  <si>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</si>
  <si>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</si>
  <si>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</si>
  <si>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</si>
  <si>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</si>
  <si>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</si>
  <si>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</si>
  <si>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</si>
  <si>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</si>
  <si>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</si>
  <si>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</si>
  <si>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</si>
  <si>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</si>
  <si>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</si>
  <si>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</si>
  <si>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</si>
  <si>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</si>
  <si>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</si>
  <si>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</si>
  <si>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</si>
  <si>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</si>
  <si>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</si>
  <si>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</si>
  <si>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</si>
  <si>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</si>
  <si>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</si>
  <si>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</si>
  <si>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</si>
  <si>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</si>
  <si>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</si>
  <si>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</si>
  <si>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</si>
  <si>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</si>
  <si>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</si>
  <si>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</si>
  <si>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</si>
  <si>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</si>
  <si>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</si>
  <si>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</si>
  <si>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</si>
  <si>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</si>
  <si>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</si>
  <si>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</si>
  <si>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</si>
  <si>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</si>
  <si>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</si>
  <si>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</si>
  <si>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</si>
  <si>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</si>
  <si>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</si>
  <si>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</si>
  <si>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</si>
  <si>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</si>
  <si>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</si>
  <si>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</si>
  <si>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</si>
  <si>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</si>
  <si>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</si>
  <si>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</si>
  <si>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</si>
  <si>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</si>
  <si>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</si>
  <si>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</si>
  <si>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</si>
  <si>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</si>
  <si>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</si>
  <si>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</si>
  <si>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</si>
  <si>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</si>
  <si>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</si>
  <si>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</si>
  <si>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</si>
  <si>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</si>
  <si>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</si>
  <si>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</si>
  <si>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</si>
  <si>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</si>
  <si>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</si>
  <si>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</si>
  <si>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</si>
  <si>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</si>
  <si>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</si>
  <si>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</si>
  <si>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</si>
  <si>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</si>
  <si>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</si>
  <si>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</si>
  <si>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</si>
  <si>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</si>
  <si>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</si>
  <si>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</si>
  <si>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</si>
  <si>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</si>
  <si>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</si>
  <si>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</si>
  <si>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</si>
  <si>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</si>
  <si>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</si>
  <si>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</si>
  <si>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</si>
  <si>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</si>
  <si>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</si>
  <si>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</si>
  <si>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</si>
  <si>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</si>
  <si>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</si>
  <si>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</si>
  <si>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</si>
  <si>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</si>
  <si>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</si>
  <si>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</si>
  <si>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</si>
  <si>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</si>
  <si>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</si>
  <si>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</si>
  <si>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</si>
  <si>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</si>
  <si>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</si>
  <si>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</si>
  <si>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</si>
  <si>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</si>
  <si>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</si>
  <si>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</si>
  <si>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</si>
  <si>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</si>
  <si>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</si>
  <si>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</si>
  <si>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</si>
  <si>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</si>
  <si>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</si>
  <si>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</si>
  <si>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</si>
  <si>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</si>
  <si>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</si>
  <si>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</si>
  <si>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</si>
  <si>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</si>
  <si>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</si>
  <si>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</si>
  <si>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</si>
  <si>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</si>
  <si>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</si>
  <si>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</si>
  <si>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</si>
  <si>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</si>
  <si>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</si>
  <si>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</si>
  <si>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</si>
  <si>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</si>
  <si>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</si>
  <si>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</si>
  <si>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</si>
  <si>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</si>
  <si>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</si>
  <si>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</si>
  <si>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</si>
  <si>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</si>
  <si>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</si>
  <si>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</si>
  <si>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</si>
  <si>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</si>
  <si>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</si>
  <si>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</si>
  <si>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</si>
  <si>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</si>
  <si>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</si>
  <si>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</si>
  <si>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</si>
  <si>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</si>
  <si>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</si>
  <si>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</si>
  <si>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</si>
  <si>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</si>
  <si>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</si>
  <si>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</si>
  <si>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</si>
  <si>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</si>
  <si>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</si>
  <si>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</si>
  <si>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</si>
  <si>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</si>
  <si>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</si>
  <si>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</si>
  <si>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</si>
  <si>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</si>
  <si>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</si>
  <si>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</si>
  <si>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</si>
  <si>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</si>
  <si>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</si>
  <si>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</si>
  <si>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</si>
  <si>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</si>
  <si>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</si>
  <si>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</si>
  <si>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</si>
  <si>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</si>
  <si>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</si>
  <si>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</si>
  <si>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</si>
  <si>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</si>
  <si>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</si>
  <si>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</si>
  <si>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</si>
  <si>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</si>
  <si>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</si>
  <si>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</si>
  <si>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</si>
  <si>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</si>
  <si>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</si>
  <si>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</si>
  <si>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</si>
  <si>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</si>
  <si>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</si>
  <si>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</si>
  <si>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</si>
  <si>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</si>
  <si>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</si>
  <si>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</si>
  <si>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</si>
  <si>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</si>
  <si>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</si>
  <si>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</si>
  <si>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</si>
  <si>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</si>
  <si>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</si>
  <si>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</si>
  <si>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</si>
  <si>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</si>
  <si>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</si>
  <si>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</si>
  <si>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</si>
  <si>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</si>
  <si>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</si>
  <si>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</si>
  <si>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</si>
  <si>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</si>
  <si>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</si>
  <si>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</si>
  <si>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</si>
  <si>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</si>
  <si>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</si>
  <si>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</si>
  <si>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</si>
  <si>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</si>
  <si>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</si>
  <si>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</si>
  <si>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</si>
  <si>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</si>
  <si>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</si>
  <si>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</si>
  <si>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</si>
  <si>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</si>
  <si>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</si>
  <si>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</si>
  <si>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</si>
  <si>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</si>
  <si>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</si>
  <si>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</si>
  <si>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</si>
  <si>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</si>
  <si>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</si>
  <si>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</si>
  <si>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</si>
  <si>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</si>
  <si>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</si>
  <si>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</si>
  <si>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</si>
  <si>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</si>
  <si>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</si>
  <si>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</si>
  <si>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</si>
  <si>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</si>
  <si>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</si>
  <si>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</si>
  <si>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</si>
  <si>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</si>
  <si>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</si>
  <si>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</si>
  <si>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</si>
  <si>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</si>
  <si>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</si>
  <si>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</si>
  <si>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</si>
  <si>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</si>
  <si>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</si>
  <si>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</si>
  <si>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</si>
  <si>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</si>
  <si>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</si>
  <si>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</si>
  <si>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</si>
  <si>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</si>
  <si>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</si>
  <si>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</si>
  <si>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</si>
  <si>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</si>
  <si>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</si>
  <si>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</si>
  <si>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</si>
  <si>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</si>
  <si>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</si>
  <si>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</si>
  <si>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</si>
  <si>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</si>
  <si>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</si>
  <si>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</si>
  <si>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</si>
  <si>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</si>
  <si>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</si>
  <si>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</si>
  <si>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</si>
  <si>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</si>
  <si>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</si>
  <si>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</si>
  <si>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</si>
  <si>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</si>
  <si>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</si>
  <si>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</si>
  <si>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</si>
  <si>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</si>
  <si>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</si>
  <si>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</si>
  <si>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</si>
  <si>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</si>
  <si>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</si>
  <si>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</si>
  <si>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</si>
  <si>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</si>
  <si>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</si>
  <si>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</si>
  <si>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</si>
  <si>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</si>
  <si>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</si>
  <si>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</si>
  <si>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</si>
  <si>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</si>
  <si>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</si>
  <si>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</si>
  <si>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</si>
  <si>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</si>
  <si>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</si>
  <si>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</si>
  <si>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</si>
  <si>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</si>
  <si>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</si>
  <si>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</si>
  <si>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</si>
  <si>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</si>
  <si>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</si>
  <si>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</si>
  <si>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</si>
  <si>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</si>
  <si>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</si>
  <si>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</si>
  <si>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</si>
  <si>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</si>
  <si>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</si>
  <si>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</si>
  <si>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</si>
  <si>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</si>
  <si>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</si>
  <si>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</si>
  <si>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</si>
  <si>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</si>
  <si>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</si>
  <si>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</si>
  <si>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</si>
  <si>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</si>
  <si>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</si>
  <si>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</si>
  <si>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</si>
  <si>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</si>
  <si>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</si>
  <si>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</si>
  <si>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</si>
  <si>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</si>
  <si>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</si>
  <si>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</si>
  <si>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</si>
  <si>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</si>
  <si>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</si>
  <si>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</si>
  <si>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</si>
  <si>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</si>
  <si>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</si>
  <si>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</si>
  <si>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</si>
  <si>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</si>
  <si>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</si>
  <si>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</si>
  <si>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</si>
  <si>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</si>
  <si>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</si>
  <si>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</si>
  <si>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</si>
  <si>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</si>
  <si>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</si>
  <si>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</si>
  <si>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</si>
  <si>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</si>
  <si>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</si>
  <si>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</si>
  <si>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</si>
  <si>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</si>
  <si>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</si>
  <si>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</si>
  <si>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</si>
  <si>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</si>
  <si>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</si>
  <si>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</si>
  <si>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</si>
  <si>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</si>
  <si>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</si>
  <si>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</si>
  <si>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</si>
  <si>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</si>
  <si>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</si>
  <si>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</si>
  <si>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</si>
  <si>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</si>
  <si>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</si>
  <si>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</si>
  <si>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</si>
  <si>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</si>
  <si>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</si>
  <si>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</si>
  <si>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</si>
  <si>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</si>
  <si>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</si>
  <si>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</si>
  <si>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</si>
  <si>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</si>
  <si>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</si>
  <si>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</si>
  <si>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</si>
  <si>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</si>
  <si>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</si>
  <si>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</si>
  <si>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</si>
  <si>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</si>
  <si>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</si>
  <si>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</si>
  <si>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</si>
  <si>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</si>
  <si>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</si>
  <si>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</si>
  <si>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</si>
  <si>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</si>
  <si>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</si>
  <si>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</si>
  <si>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</si>
  <si>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</si>
  <si>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</si>
  <si>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</si>
  <si>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</si>
  <si>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</si>
  <si>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</si>
  <si>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</si>
  <si>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</si>
  <si>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</si>
  <si>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</si>
  <si>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</si>
  <si>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</si>
  <si>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</si>
  <si>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</si>
  <si>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</si>
  <si>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</si>
  <si>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</si>
  <si>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</si>
  <si>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</si>
  <si>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</si>
  <si>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</si>
  <si>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</si>
  <si>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</si>
  <si>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</si>
  <si>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</si>
  <si>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</si>
  <si>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</si>
  <si>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</si>
  <si>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</si>
  <si>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</si>
  <si>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</si>
  <si>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</si>
  <si>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</si>
  <si>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</si>
  <si>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</si>
  <si>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</si>
  <si>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</si>
  <si>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</si>
  <si>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</si>
  <si>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</si>
  <si>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</si>
  <si>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</si>
  <si>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</si>
  <si>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</si>
  <si>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</si>
  <si>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</si>
  <si>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</si>
  <si>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</si>
  <si>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</si>
  <si>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</si>
  <si>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</si>
  <si>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</si>
  <si>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</si>
  <si>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</si>
  <si>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</si>
  <si>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</si>
  <si>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</si>
  <si>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</si>
  <si>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</si>
  <si>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</si>
  <si>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</si>
  <si>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</si>
  <si>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</si>
  <si>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</si>
  <si>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</si>
  <si>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</si>
  <si>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</si>
  <si>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</si>
  <si>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</si>
  <si>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</si>
  <si>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</si>
  <si>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</si>
  <si>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</si>
  <si>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</si>
  <si>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</si>
  <si>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</si>
  <si>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</si>
  <si>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</si>
  <si>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</si>
  <si>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</si>
  <si>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</si>
  <si>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</si>
  <si>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</si>
  <si>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</si>
  <si>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</si>
  <si>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</si>
  <si>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</si>
  <si>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</si>
  <si>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</si>
  <si>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</si>
  <si>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</si>
  <si>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</si>
  <si>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</si>
  <si>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</si>
  <si>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</si>
  <si>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</si>
  <si>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</si>
  <si>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</si>
  <si>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</si>
  <si>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</si>
  <si>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</si>
  <si>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</si>
  <si>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</si>
  <si>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</si>
  <si>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</si>
  <si>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</si>
  <si>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</si>
  <si>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</si>
  <si>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</si>
  <si>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</si>
  <si>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</si>
  <si>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</si>
  <si>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</si>
  <si>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</si>
  <si>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</si>
  <si>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</si>
  <si>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</si>
  <si>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</si>
  <si>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</si>
  <si>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</si>
  <si>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</si>
  <si>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</si>
  <si>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</si>
  <si>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</si>
  <si>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</si>
  <si>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</si>
  <si>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</si>
  <si>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</si>
  <si>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</si>
  <si>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</si>
  <si>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</si>
  <si>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</si>
  <si>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</si>
  <si>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</si>
  <si>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</si>
  <si>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</si>
  <si>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</si>
  <si>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</si>
  <si>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</si>
  <si>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</si>
  <si>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</si>
  <si>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</si>
  <si>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</si>
  <si>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</si>
  <si>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</si>
  <si>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</si>
  <si>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</si>
  <si>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</si>
  <si>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</si>
  <si>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</si>
  <si>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</si>
  <si>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</si>
  <si>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</si>
  <si>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</si>
  <si>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</si>
  <si>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</si>
  <si>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</si>
  <si>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</si>
  <si>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</si>
  <si>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</si>
  <si>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</si>
  <si>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</si>
  <si>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</si>
  <si>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</si>
  <si>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</si>
  <si>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</si>
  <si>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</si>
  <si>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</si>
  <si>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</si>
  <si>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</si>
  <si>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</si>
  <si>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</si>
  <si>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</si>
  <si>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</si>
  <si>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</si>
  <si>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</si>
  <si>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</si>
  <si>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</si>
  <si>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</si>
  <si>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</si>
  <si>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</si>
  <si>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</si>
  <si>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</si>
  <si>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</si>
  <si>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</si>
  <si>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</si>
  <si>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</si>
  <si>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</si>
  <si>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</si>
  <si>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</si>
  <si>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</si>
  <si>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</si>
  <si>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</si>
  <si>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</si>
  <si>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</si>
  <si>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</si>
  <si>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</si>
  <si>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</si>
  <si>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</si>
  <si>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</si>
  <si>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</si>
  <si>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</si>
  <si>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</si>
  <si>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</si>
  <si>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</si>
  <si>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</si>
  <si>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</si>
  <si>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</si>
  <si>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</si>
  <si>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</si>
  <si>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</si>
  <si>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</si>
  <si>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</si>
  <si>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</si>
  <si>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</si>
  <si>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</si>
  <si>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</si>
  <si>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</si>
  <si>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</si>
  <si>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</si>
  <si>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</si>
  <si>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</si>
  <si>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</si>
  <si>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</si>
  <si>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</si>
  <si>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</si>
  <si>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</si>
  <si>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</si>
  <si>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</si>
  <si>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</si>
  <si>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</si>
  <si>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</si>
  <si>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</si>
  <si>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</si>
  <si>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</si>
  <si>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</si>
  <si>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</si>
  <si>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</si>
  <si>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</si>
  <si>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</si>
  <si>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</si>
  <si>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</si>
  <si>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</si>
  <si>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</si>
  <si>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</si>
  <si>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</si>
  <si>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</si>
  <si>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</si>
  <si>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</si>
  <si>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</si>
  <si>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</si>
  <si>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</si>
  <si>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</si>
  <si>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</si>
  <si>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</si>
  <si>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</si>
  <si>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</si>
  <si>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</si>
  <si>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</si>
  <si>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</si>
  <si>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</si>
  <si>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</si>
  <si>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</si>
  <si>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</si>
  <si>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</si>
  <si>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</si>
  <si>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</si>
  <si>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</si>
  <si>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</si>
  <si>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</si>
  <si>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</si>
  <si>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</si>
  <si>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</si>
  <si>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</si>
  <si>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</si>
  <si>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</si>
  <si>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</si>
  <si>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</si>
  <si>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</si>
  <si>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</si>
  <si>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</si>
  <si>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</si>
  <si>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</si>
  <si>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</si>
  <si>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</si>
  <si>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</si>
  <si>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</si>
  <si>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</si>
  <si>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</si>
  <si>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</si>
  <si>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</si>
  <si>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</si>
  <si>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</si>
  <si>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</si>
  <si>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</si>
  <si>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</si>
  <si>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</si>
  <si>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</si>
  <si>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</si>
  <si>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</si>
  <si>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</si>
  <si>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</si>
  <si>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</si>
  <si>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</si>
  <si>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</si>
  <si>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</si>
  <si>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</si>
  <si>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</si>
  <si>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</si>
  <si>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</si>
  <si>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</si>
  <si>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</si>
  <si>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</si>
  <si>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</si>
  <si>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</si>
  <si>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</si>
  <si>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</si>
  <si>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</si>
  <si>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</si>
  <si>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</si>
  <si>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</si>
  <si>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</si>
  <si>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</si>
  <si>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</si>
  <si>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</si>
  <si>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</si>
  <si>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</si>
  <si>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</si>
  <si>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</si>
  <si>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</si>
  <si>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</si>
  <si>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</si>
  <si>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</si>
  <si>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</si>
  <si>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</si>
  <si>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</si>
  <si>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</si>
  <si>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</si>
  <si>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</si>
  <si>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</si>
  <si>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</si>
  <si>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</si>
  <si>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</si>
  <si>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</si>
  <si>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</si>
  <si>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</si>
  <si>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</si>
  <si>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</si>
  <si>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</si>
  <si>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</si>
  <si>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</si>
  <si>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</si>
  <si>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</si>
  <si>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</si>
  <si>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</si>
  <si>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</si>
  <si>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</si>
  <si>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</si>
  <si>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</si>
  <si>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</si>
  <si>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</si>
  <si>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</si>
  <si>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</si>
  <si>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</si>
  <si>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</si>
  <si>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</si>
  <si>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</si>
  <si>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</si>
  <si>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</si>
  <si>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</si>
  <si>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</si>
  <si>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</si>
  <si>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</si>
  <si>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</si>
  <si>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</si>
  <si>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</si>
  <si>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</si>
  <si>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</si>
  <si>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</si>
  <si>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</si>
  <si>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</si>
  <si>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</si>
  <si>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</si>
  <si>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</si>
  <si>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</si>
  <si>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</si>
  <si>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</si>
  <si>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</si>
  <si>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</si>
  <si>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</si>
  <si>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</si>
  <si>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</si>
  <si>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</si>
  <si>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</si>
  <si>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</si>
  <si>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</si>
  <si>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</si>
  <si>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</si>
  <si>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</si>
  <si>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</si>
  <si>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</si>
  <si>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</si>
  <si>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</si>
  <si>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</si>
  <si>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</si>
  <si>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</si>
  <si>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</si>
  <si>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</si>
  <si>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</si>
  <si>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</si>
  <si>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</si>
  <si>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</si>
  <si>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</si>
  <si>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</si>
  <si>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</si>
  <si>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</si>
  <si>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</si>
  <si>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</si>
  <si>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</si>
  <si>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</si>
  <si>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</si>
  <si>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</si>
  <si>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</si>
  <si>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</si>
  <si>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</si>
  <si>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</si>
  <si>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</si>
  <si>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</si>
  <si>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</si>
  <si>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</si>
  <si>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</si>
  <si>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</si>
  <si>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</si>
  <si>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</si>
  <si>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</si>
  <si>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</si>
  <si>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</si>
  <si>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</si>
  <si>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</si>
  <si>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</si>
  <si>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</si>
  <si>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</si>
  <si>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</si>
  <si>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</si>
  <si>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</si>
  <si>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</si>
  <si>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</si>
  <si>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</si>
  <si>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</si>
  <si>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</si>
  <si>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</si>
  <si>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</si>
  <si>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</si>
  <si>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</si>
  <si>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</si>
  <si>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</si>
  <si>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</si>
  <si>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</si>
  <si>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</si>
  <si>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</si>
  <si>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</si>
  <si>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</si>
  <si>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</si>
  <si>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</si>
  <si>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</si>
  <si>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</si>
  <si>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</si>
  <si>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</si>
  <si>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</si>
  <si>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</si>
  <si>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</si>
  <si>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</si>
  <si>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</si>
  <si>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</si>
  <si>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</si>
  <si>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</si>
  <si>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</si>
  <si>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</si>
  <si>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</si>
  <si>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</si>
  <si>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</si>
  <si>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</si>
  <si>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</si>
  <si>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</si>
  <si>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</si>
  <si>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</si>
  <si>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</si>
  <si>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</si>
  <si>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</si>
  <si>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</si>
  <si>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</si>
  <si>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</si>
  <si>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</si>
  <si>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</si>
  <si>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</si>
  <si>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</si>
  <si>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</si>
  <si>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</si>
  <si>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</si>
  <si>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</si>
  <si>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</si>
  <si>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</si>
  <si>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</si>
  <si>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</si>
  <si>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</si>
  <si>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</si>
  <si>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</si>
  <si>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</si>
  <si>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</si>
  <si>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</si>
  <si>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</si>
  <si>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</si>
  <si>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</si>
  <si>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</si>
  <si>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</si>
  <si>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</si>
  <si>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</si>
  <si>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</si>
  <si>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</si>
  <si>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</si>
  <si>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</si>
  <si>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</si>
  <si>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</si>
  <si>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</si>
  <si>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</si>
  <si>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</si>
  <si>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</si>
  <si>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</si>
  <si>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</si>
  <si>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</si>
  <si>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</si>
  <si>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</si>
  <si>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</si>
  <si>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</si>
  <si>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</si>
  <si>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</si>
  <si>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</si>
  <si>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</si>
  <si>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</si>
  <si>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</si>
  <si>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</si>
  <si>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</si>
  <si>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</si>
  <si>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</si>
  <si>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</si>
  <si>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</si>
  <si>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</si>
  <si>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</si>
  <si>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</si>
  <si>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</si>
  <si>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</si>
  <si>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</si>
  <si>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</si>
  <si>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</si>
  <si>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</si>
  <si>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</si>
  <si>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</si>
  <si>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</si>
  <si>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</si>
  <si>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</si>
  <si>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</si>
  <si>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</si>
  <si>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</si>
  <si>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</si>
  <si>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</si>
  <si>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</si>
  <si>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</si>
  <si>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</si>
  <si>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</si>
  <si>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</si>
  <si>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</si>
  <si>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</si>
  <si>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</si>
  <si>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</si>
  <si>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</si>
  <si>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</si>
  <si>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</si>
  <si>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</si>
  <si>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</si>
  <si>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</si>
  <si>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</si>
  <si>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</si>
  <si>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</si>
  <si>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</si>
  <si>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</si>
  <si>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</si>
  <si>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</si>
  <si>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</si>
  <si>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</si>
  <si>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</si>
  <si>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</si>
  <si>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</si>
  <si>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</si>
  <si>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</si>
  <si>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</si>
  <si>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</si>
  <si>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</si>
  <si>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</si>
  <si>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</si>
  <si>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</si>
  <si>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</si>
  <si>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</si>
  <si>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</si>
  <si>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</si>
  <si>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</si>
  <si>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</si>
  <si>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</si>
  <si>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</si>
  <si>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</si>
  <si>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</si>
  <si>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</si>
  <si>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</si>
  <si>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</si>
  <si>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</si>
  <si>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</si>
  <si>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</si>
  <si>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</si>
  <si>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</si>
  <si>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</si>
  <si>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</si>
  <si>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</si>
  <si>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</si>
  <si>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</si>
  <si>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</si>
  <si>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</si>
  <si>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</si>
  <si>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</si>
  <si>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</si>
  <si>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</si>
  <si>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</si>
  <si>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</si>
  <si>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</si>
  <si>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</si>
  <si>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</si>
  <si>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</si>
  <si>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</si>
  <si>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</si>
  <si>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</si>
  <si>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</si>
  <si>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</si>
  <si>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</si>
  <si>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</si>
  <si>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</si>
  <si>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</si>
  <si>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</si>
  <si>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</si>
  <si>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</si>
  <si>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</si>
  <si>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</si>
  <si>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</si>
  <si>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</si>
  <si>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</si>
  <si>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</si>
  <si>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</si>
  <si>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</si>
  <si>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</si>
  <si>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</si>
  <si>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</si>
  <si>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</si>
  <si>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</si>
  <si>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</si>
  <si>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</si>
  <si>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</si>
  <si>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</si>
  <si>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</si>
  <si>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</si>
  <si>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</si>
  <si>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</si>
  <si>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</si>
  <si>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</si>
  <si>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</si>
  <si>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</si>
  <si>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</si>
  <si>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</si>
  <si>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</si>
  <si>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</si>
  <si>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</si>
  <si>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</si>
  <si>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</si>
  <si>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</si>
  <si>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</si>
  <si>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</si>
  <si>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</si>
  <si>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</si>
  <si>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</si>
  <si>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</si>
  <si>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</si>
  <si>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</si>
  <si>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</si>
  <si>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</si>
  <si>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</si>
  <si>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</si>
  <si>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</si>
  <si>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</si>
  <si>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</si>
  <si>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</si>
  <si>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</si>
  <si>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</si>
  <si>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</si>
  <si>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</si>
  <si>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</si>
  <si>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</si>
  <si>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</si>
  <si>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</si>
  <si>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</si>
  <si>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</si>
  <si>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</si>
  <si>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</si>
  <si>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</si>
  <si>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</si>
  <si>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</si>
  <si>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</si>
  <si>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</si>
  <si>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</si>
  <si>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</si>
  <si>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</si>
  <si>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</si>
  <si>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</si>
  <si>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</si>
  <si>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</si>
  <si>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</si>
  <si>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</si>
  <si>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</si>
  <si>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</si>
  <si>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</si>
  <si>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</si>
  <si>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</si>
  <si>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</si>
  <si>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</si>
  <si>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</si>
  <si>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</si>
  <si>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</si>
  <si>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</si>
  <si>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</si>
  <si>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</si>
  <si>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</si>
  <si>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</si>
  <si>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</si>
  <si>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</si>
  <si>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</si>
  <si>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</si>
  <si>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</si>
  <si>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</si>
  <si>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</si>
  <si>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</si>
  <si>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</si>
  <si>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</si>
  <si>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</si>
  <si>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</si>
  <si>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</si>
  <si>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</si>
  <si>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</si>
  <si>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</si>
  <si>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</si>
  <si>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</si>
  <si>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</si>
  <si>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</si>
  <si>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</si>
  <si>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</si>
  <si>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</si>
  <si>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</si>
  <si>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</si>
  <si>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</si>
  <si>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</si>
  <si>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</si>
  <si>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</si>
  <si>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</si>
  <si>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</si>
  <si>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</si>
  <si>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</si>
  <si>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</si>
  <si>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</si>
  <si>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</si>
  <si>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</si>
  <si>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</si>
  <si>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</si>
  <si>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</si>
  <si>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</si>
  <si>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</si>
  <si>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</si>
  <si>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</si>
  <si>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</si>
  <si>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</si>
  <si>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</si>
  <si>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</si>
  <si>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</si>
  <si>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</si>
  <si>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</si>
  <si>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</si>
  <si>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</si>
  <si>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</si>
  <si>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</si>
  <si>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</si>
  <si>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</si>
  <si>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</si>
  <si>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</si>
  <si>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</si>
  <si>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</si>
  <si>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</si>
  <si>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</si>
  <si>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</si>
  <si>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</si>
  <si>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</si>
  <si>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</si>
  <si>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</si>
  <si>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</si>
  <si>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</si>
  <si>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</si>
  <si>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</si>
  <si>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</si>
  <si>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</si>
  <si>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</si>
  <si>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</si>
  <si>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</si>
  <si>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</si>
  <si>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</si>
  <si>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</si>
  <si>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</si>
  <si>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</si>
  <si>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</si>
  <si>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</si>
  <si>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</si>
  <si>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</si>
  <si>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</si>
  <si>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</si>
  <si>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</si>
  <si>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</si>
  <si>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</si>
  <si>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</si>
  <si>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</si>
  <si>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</si>
  <si>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</si>
  <si>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</si>
  <si>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</si>
  <si>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</si>
  <si>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</si>
  <si>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</si>
  <si>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</si>
  <si>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</si>
  <si>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</si>
  <si>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</si>
  <si>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</si>
  <si>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</si>
  <si>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</si>
  <si>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</si>
  <si>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</si>
  <si>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</si>
  <si>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</si>
  <si>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</si>
  <si>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</si>
  <si>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</si>
  <si>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</si>
  <si>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</si>
  <si>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</si>
  <si>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</si>
  <si>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</si>
  <si>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</si>
  <si>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</si>
  <si>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</si>
  <si>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</si>
  <si>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</si>
  <si>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</si>
  <si>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</si>
  <si>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</si>
  <si>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</si>
  <si>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</si>
  <si>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</si>
  <si>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</si>
  <si>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</si>
  <si>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</si>
  <si>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</si>
  <si>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</si>
  <si>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</si>
  <si>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</si>
  <si>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</si>
  <si>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</si>
  <si>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</si>
  <si>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</si>
  <si>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</si>
  <si>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</si>
  <si>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</si>
  <si>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</si>
  <si>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</si>
  <si>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</si>
  <si>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</si>
  <si>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</si>
  <si>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</si>
  <si>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</si>
  <si>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</si>
  <si>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</si>
  <si>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</si>
  <si>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</si>
  <si>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</si>
  <si>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</si>
  <si>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</si>
  <si>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</si>
  <si>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</si>
  <si>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</si>
  <si>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</si>
  <si>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</si>
  <si>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</si>
  <si>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</si>
  <si>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</si>
  <si>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</si>
  <si>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</si>
  <si>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</si>
  <si>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</si>
  <si>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</si>
  <si>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</si>
  <si>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</si>
  <si>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</si>
  <si>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</si>
  <si>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</si>
  <si>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</si>
  <si>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</si>
  <si>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</si>
  <si>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</si>
  <si>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</si>
  <si>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</si>
  <si>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</si>
  <si>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</si>
  <si>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</si>
  <si>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</si>
  <si>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</si>
  <si>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</si>
  <si>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</si>
  <si>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</si>
  <si>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</si>
  <si>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</si>
  <si>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</si>
  <si>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</si>
  <si>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</si>
  <si>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</si>
  <si>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</si>
  <si>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</si>
  <si>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</si>
  <si>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</si>
  <si>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</si>
  <si>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</si>
  <si>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</si>
  <si>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</si>
  <si>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</si>
  <si>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</si>
  <si>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</si>
  <si>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</si>
  <si>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</si>
  <si>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</si>
  <si>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</si>
  <si>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</si>
  <si>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</si>
  <si>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</si>
  <si>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</si>
  <si>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</si>
  <si>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</si>
  <si>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</si>
  <si>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</si>
  <si>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</si>
  <si>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</si>
  <si>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</si>
  <si>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</si>
  <si>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</si>
  <si>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</si>
  <si>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</si>
  <si>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</si>
  <si>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</si>
  <si>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</si>
  <si>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</si>
  <si>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</si>
  <si>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</si>
  <si>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</si>
  <si>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</si>
  <si>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</si>
  <si>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</si>
  <si>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</si>
  <si>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</si>
  <si>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</si>
  <si>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</si>
  <si>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</si>
  <si>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</si>
  <si>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</si>
  <si>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</si>
  <si>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</si>
  <si>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</si>
  <si>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</si>
  <si>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</si>
  <si>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</si>
  <si>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</si>
  <si>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</si>
  <si>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</si>
  <si>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</si>
  <si>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</si>
  <si>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</si>
  <si>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</si>
  <si>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</si>
  <si>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</si>
  <si>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</si>
  <si>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</si>
  <si>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</si>
  <si>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</si>
  <si>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</si>
  <si>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</si>
  <si>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</si>
  <si>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</si>
  <si>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</si>
  <si>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</si>
  <si>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</si>
  <si>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</si>
  <si>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</si>
  <si>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</si>
  <si>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</si>
  <si>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</si>
  <si>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</si>
  <si>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</si>
  <si>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</si>
  <si>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</si>
  <si>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</si>
  <si>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</si>
  <si>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</si>
  <si>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</si>
  <si>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</si>
  <si>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</si>
  <si>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</si>
  <si>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</si>
  <si>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</si>
  <si>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</si>
  <si>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</si>
  <si>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</si>
  <si>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</si>
  <si>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</si>
  <si>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</si>
  <si>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</si>
  <si>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</si>
  <si>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</si>
  <si>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</si>
  <si>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</si>
  <si>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</si>
  <si>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</si>
  <si>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</si>
  <si>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</si>
  <si>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</si>
  <si>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</si>
  <si>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</si>
  <si>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</si>
  <si>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</si>
  <si>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</si>
  <si>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</si>
  <si>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</si>
  <si>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</si>
  <si>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</si>
  <si>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</si>
  <si>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</si>
  <si>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</si>
  <si>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</si>
  <si>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</si>
  <si>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</si>
  <si>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</si>
  <si>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</si>
  <si>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</si>
  <si>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</si>
  <si>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</si>
  <si>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</si>
  <si>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</si>
  <si>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</si>
  <si>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</si>
  <si>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</si>
  <si>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</si>
  <si>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</si>
  <si>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</si>
  <si>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</si>
  <si>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</si>
  <si>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</si>
  <si>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</si>
  <si>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</si>
  <si>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</si>
  <si>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</si>
  <si>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</si>
  <si>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</si>
  <si>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</si>
  <si>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</si>
  <si>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</si>
  <si>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</si>
  <si>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</si>
  <si>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</si>
  <si>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</si>
  <si>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</si>
  <si>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</si>
  <si>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</si>
  <si>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</si>
  <si>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</si>
  <si>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</si>
  <si>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</si>
  <si>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</si>
  <si>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</si>
  <si>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</si>
  <si>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</si>
  <si>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</si>
  <si>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</si>
  <si>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</si>
  <si>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</si>
  <si>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</si>
  <si>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</si>
  <si>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</si>
  <si>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</si>
  <si>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</si>
  <si>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</si>
  <si>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</si>
  <si>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</si>
  <si>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</si>
  <si>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</si>
  <si>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</si>
  <si>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</si>
  <si>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</si>
  <si>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</si>
  <si>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</si>
  <si>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</si>
  <si>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</si>
  <si>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</si>
  <si>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</si>
  <si>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</si>
  <si>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</si>
  <si>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</si>
  <si>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</si>
  <si>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</si>
  <si>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</si>
  <si>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</si>
  <si>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</si>
  <si>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</si>
  <si>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</si>
  <si>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</si>
  <si>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</si>
  <si>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</si>
  <si>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</si>
  <si>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</si>
  <si>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</si>
  <si>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</si>
  <si>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</si>
  <si>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</si>
  <si>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</si>
  <si>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</si>
  <si>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</si>
  <si>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</si>
  <si>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</si>
  <si>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</si>
  <si>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</si>
  <si>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</si>
  <si>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</si>
  <si>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</si>
  <si>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</si>
  <si>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</si>
  <si>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</si>
  <si>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</si>
  <si>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</si>
  <si>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</si>
  <si>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</si>
  <si>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</si>
  <si>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</si>
  <si>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</si>
  <si>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</si>
  <si>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</si>
  <si>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</si>
  <si>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</si>
  <si>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</si>
  <si>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</si>
  <si>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</si>
  <si>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</si>
  <si>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</si>
  <si>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</si>
  <si>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</si>
  <si>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</si>
  <si>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</si>
  <si>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</si>
  <si>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</si>
  <si>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</si>
  <si>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</si>
  <si>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</si>
  <si>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</si>
  <si>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</si>
  <si>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</si>
  <si>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</si>
  <si>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</si>
  <si>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</si>
  <si>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</si>
  <si>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</si>
  <si>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</si>
  <si>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</si>
  <si>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</si>
  <si>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</si>
  <si>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</si>
  <si>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</si>
  <si>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</si>
  <si>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</si>
  <si>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</si>
  <si>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</si>
  <si>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</si>
  <si>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</si>
  <si>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</si>
  <si>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</si>
  <si>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</si>
  <si>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</si>
  <si>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</si>
  <si>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</si>
  <si>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</si>
  <si>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</si>
  <si>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</si>
  <si>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</si>
  <si>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</si>
  <si>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</si>
  <si>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</si>
  <si>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</si>
  <si>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</si>
  <si>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</si>
  <si>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</si>
  <si>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</si>
  <si>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</si>
  <si>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</si>
  <si>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</si>
  <si>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</si>
  <si>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</si>
  <si>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</si>
  <si>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</si>
  <si>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</si>
  <si>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</si>
  <si>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</si>
  <si>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</si>
  <si>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</si>
  <si>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</si>
  <si>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</si>
  <si>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</si>
  <si>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</si>
  <si>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</si>
  <si>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</si>
  <si>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</si>
  <si>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</si>
  <si>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</si>
  <si>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</si>
  <si>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</si>
  <si>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</si>
  <si>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</si>
  <si>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</si>
  <si>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</si>
  <si>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</si>
  <si>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</si>
  <si>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</si>
  <si>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</si>
  <si>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</si>
  <si>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</si>
  <si>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</si>
  <si>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</si>
  <si>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</si>
  <si>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</si>
  <si>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</si>
  <si>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</si>
  <si>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</si>
  <si>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</si>
  <si>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</si>
  <si>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</si>
  <si>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</si>
  <si>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</si>
  <si>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</si>
  <si>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</si>
  <si>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</si>
  <si>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</si>
  <si>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</si>
  <si>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</si>
  <si>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</si>
  <si>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</si>
  <si>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</si>
  <si>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</si>
  <si>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</si>
  <si>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</si>
  <si>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</si>
  <si>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</si>
  <si>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</si>
  <si>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</si>
  <si>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</si>
  <si>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</si>
  <si>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</si>
  <si>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</si>
  <si>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</si>
  <si>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</si>
  <si>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</si>
  <si>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</si>
  <si>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</si>
  <si>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</si>
  <si>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</si>
  <si>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</si>
  <si>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</si>
  <si>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</si>
  <si>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</si>
  <si>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</si>
  <si>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</si>
  <si>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</si>
  <si>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</si>
  <si>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</si>
  <si>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</si>
  <si>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</si>
  <si>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</si>
  <si>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</si>
  <si>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</si>
  <si>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</si>
  <si>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</si>
  <si>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</si>
  <si>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</si>
  <si>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</si>
  <si>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</si>
  <si>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</si>
  <si>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</si>
  <si>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</si>
  <si>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</si>
  <si>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</si>
  <si>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</si>
  <si>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</si>
  <si>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</si>
  <si>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</si>
  <si>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</si>
  <si>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</si>
  <si>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</si>
  <si>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</si>
  <si>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</si>
  <si>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</si>
  <si>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</si>
  <si>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</si>
  <si>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</si>
  <si>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</si>
  <si>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</si>
  <si>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</si>
  <si>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</si>
  <si>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</si>
  <si>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</si>
  <si>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</si>
  <si>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</si>
  <si>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</si>
  <si>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</si>
  <si>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</si>
  <si>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</si>
  <si>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</si>
  <si>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</si>
  <si>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</si>
  <si>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</si>
  <si>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</si>
  <si>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</si>
  <si>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</si>
  <si>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</si>
  <si>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</si>
  <si>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</si>
  <si>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</si>
  <si>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</si>
  <si>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</si>
  <si>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</si>
  <si>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</si>
  <si>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</si>
  <si>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</si>
  <si>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</si>
  <si>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</si>
  <si>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</si>
  <si>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</si>
  <si>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</si>
  <si>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</si>
  <si>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</si>
  <si>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</si>
  <si>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</si>
  <si>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</si>
  <si>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</si>
  <si>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</si>
  <si>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</si>
  <si>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</si>
  <si>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</si>
  <si>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</si>
  <si>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</si>
  <si>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</si>
  <si>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</si>
  <si>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</si>
  <si>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</si>
  <si>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</si>
  <si>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</si>
  <si>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</si>
  <si>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</si>
  <si>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</si>
  <si>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</si>
  <si>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</si>
  <si>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</si>
  <si>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</si>
  <si>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</si>
  <si>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</si>
  <si>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</si>
  <si>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</si>
  <si>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</si>
  <si>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</si>
  <si>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</si>
  <si>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</si>
  <si>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</si>
  <si>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</si>
  <si>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</si>
  <si>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</si>
  <si>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</si>
  <si>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</si>
  <si>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</si>
  <si>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</si>
  <si>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</si>
  <si>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</si>
  <si>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</si>
  <si>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</si>
  <si>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</si>
  <si>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</si>
  <si>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</si>
  <si>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</si>
  <si>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</si>
  <si>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</si>
  <si>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</si>
  <si>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</si>
  <si>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</si>
  <si>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</si>
  <si>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</si>
  <si>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</si>
  <si>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</si>
  <si>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</si>
  <si>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</si>
  <si>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</si>
  <si>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</si>
  <si>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</si>
  <si>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</si>
  <si>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</si>
  <si>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</si>
  <si>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</si>
  <si>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</si>
  <si>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</si>
  <si>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</si>
  <si>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</si>
  <si>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</si>
  <si>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</si>
  <si>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</si>
  <si>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</si>
  <si>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</si>
  <si>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</si>
  <si>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</si>
  <si>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</si>
  <si>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</si>
  <si>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</si>
  <si>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</si>
  <si>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</si>
  <si>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</si>
  <si>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</si>
  <si>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</si>
  <si>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</si>
  <si>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</si>
  <si>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</si>
  <si>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</si>
  <si>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</si>
  <si>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</si>
  <si>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</si>
  <si>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</si>
  <si>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</si>
  <si>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</si>
  <si>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</si>
  <si>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</si>
  <si>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</si>
  <si>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</si>
  <si>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</si>
  <si>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</si>
  <si>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</si>
  <si>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</si>
  <si>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</si>
  <si>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</si>
  <si>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</si>
  <si>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</si>
  <si>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</si>
  <si>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</si>
  <si>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</si>
  <si>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</si>
  <si>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</si>
  <si>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</si>
  <si>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</si>
  <si>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</si>
  <si>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</si>
  <si>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</si>
  <si>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</si>
  <si>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</si>
  <si>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</si>
  <si>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</si>
  <si>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</si>
  <si>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</si>
  <si>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</si>
  <si>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</si>
  <si>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</si>
  <si>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</si>
  <si>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</si>
  <si>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</si>
  <si>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</si>
  <si>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</si>
  <si>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</si>
  <si>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</si>
  <si>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</si>
  <si>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</si>
  <si>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</si>
  <si>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</si>
  <si>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</si>
  <si>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</si>
  <si>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</si>
  <si>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</si>
  <si>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</si>
  <si>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</si>
  <si>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</si>
  <si>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</si>
  <si>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</si>
  <si>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</si>
  <si>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</si>
  <si>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</si>
  <si>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</si>
  <si>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</si>
  <si>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</si>
  <si>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</si>
  <si>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</si>
  <si>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</si>
  <si>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</si>
  <si>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</si>
  <si>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</si>
  <si>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</si>
  <si>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</si>
  <si>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</si>
  <si>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</si>
  <si>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</si>
  <si>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</si>
  <si>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</si>
  <si>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</si>
  <si>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</si>
  <si>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</si>
  <si>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</si>
  <si>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</si>
  <si>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</si>
  <si>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</si>
  <si>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</si>
  <si>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</si>
  <si>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</si>
  <si>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</si>
  <si>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</si>
  <si>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</si>
  <si>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</si>
  <si>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</si>
  <si>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</si>
  <si>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</si>
  <si>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</si>
  <si>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</si>
  <si>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</si>
  <si>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</si>
  <si>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</si>
  <si>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</si>
  <si>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</si>
  <si>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</si>
  <si>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</si>
  <si>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</si>
  <si>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</si>
  <si>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</si>
  <si>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</si>
  <si>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</si>
  <si>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</si>
  <si>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</si>
  <si>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</si>
  <si>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</si>
  <si>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</si>
  <si>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</si>
  <si>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</si>
  <si>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</si>
  <si>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</si>
  <si>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</si>
  <si>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</si>
  <si>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</si>
  <si>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</si>
  <si>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</si>
  <si>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</si>
  <si>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</si>
  <si>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</si>
  <si>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</si>
  <si>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</si>
  <si>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</si>
  <si>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</si>
  <si>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</si>
  <si>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</si>
  <si>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</si>
  <si>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</si>
  <si>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</si>
  <si>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</si>
  <si>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</si>
  <si>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</si>
  <si>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</si>
  <si>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</si>
  <si>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</si>
  <si>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</si>
  <si>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</si>
  <si>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</si>
  <si>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</si>
  <si>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</si>
  <si>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</si>
  <si>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</si>
  <si>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</si>
  <si>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</si>
  <si>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</si>
  <si>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</si>
  <si>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</si>
  <si>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</si>
  <si>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</si>
  <si>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</si>
  <si>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</si>
  <si>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</si>
  <si>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</si>
  <si>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</si>
  <si>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</si>
  <si>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</si>
  <si>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</si>
  <si>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</si>
  <si>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</si>
  <si>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</si>
  <si>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</si>
  <si>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</si>
  <si>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</si>
  <si>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</si>
  <si>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</si>
  <si>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</si>
  <si>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</si>
  <si>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</si>
  <si>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</si>
  <si>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</si>
  <si>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</si>
  <si>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</si>
  <si>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</si>
  <si>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</si>
  <si>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</si>
  <si>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</si>
  <si>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</si>
  <si>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</si>
  <si>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</si>
  <si>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</si>
  <si>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</si>
  <si>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</si>
  <si>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</si>
  <si>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</si>
  <si>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</si>
  <si>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</si>
  <si>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</si>
  <si>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</si>
  <si>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</si>
  <si>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</si>
  <si>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</si>
  <si>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</si>
  <si>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</si>
  <si>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</si>
  <si>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</si>
  <si>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</si>
  <si>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</si>
  <si>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</si>
  <si>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</si>
  <si>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</si>
  <si>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</si>
  <si>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</si>
  <si>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</si>
  <si>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</si>
  <si>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</si>
  <si>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</si>
  <si>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</si>
  <si>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</si>
  <si>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</si>
  <si>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</si>
  <si>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</si>
  <si>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</si>
  <si>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</si>
  <si>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</si>
  <si>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</si>
  <si>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</si>
  <si>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</si>
  <si>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</si>
  <si>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</si>
  <si>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</si>
  <si>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</si>
  <si>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</si>
  <si>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</si>
  <si>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</si>
  <si>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</si>
  <si>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</si>
  <si>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</si>
  <si>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</si>
  <si>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</si>
  <si>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</si>
  <si>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</si>
  <si>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</si>
  <si>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</si>
  <si>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</si>
  <si>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</si>
  <si>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</si>
  <si>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</si>
  <si>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</si>
  <si>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</si>
  <si>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</si>
  <si>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</si>
  <si>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</si>
  <si>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</si>
  <si>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</si>
  <si>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</si>
  <si>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</si>
  <si>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</si>
  <si>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</si>
  <si>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</si>
  <si>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</si>
  <si>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</si>
  <si>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</si>
  <si>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</si>
  <si>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</si>
  <si>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</si>
  <si>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</si>
  <si>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</si>
  <si>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</si>
  <si>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</si>
  <si>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</si>
  <si>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</si>
  <si>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</si>
  <si>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</si>
  <si>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</si>
  <si>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</si>
  <si>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</si>
  <si>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</si>
  <si>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</si>
  <si>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</si>
  <si>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</si>
  <si>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</si>
  <si>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</si>
  <si>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</si>
  <si>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</si>
  <si>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</si>
  <si>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</si>
  <si>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</si>
  <si>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</si>
  <si>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</si>
  <si>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</si>
  <si>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</si>
  <si>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</si>
  <si>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</si>
  <si>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</si>
  <si>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</si>
  <si>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</si>
  <si>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</si>
  <si>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</si>
  <si>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</si>
  <si>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</si>
  <si>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</si>
  <si>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</si>
  <si>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</si>
  <si>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</si>
  <si>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</si>
  <si>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</si>
  <si>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</si>
  <si>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</si>
  <si>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</si>
  <si>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</si>
  <si>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</si>
  <si>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</si>
  <si>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</si>
  <si>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</si>
  <si>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</si>
  <si>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</si>
  <si>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</si>
  <si>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</si>
  <si>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</si>
  <si>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</si>
  <si>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</si>
  <si>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</si>
  <si>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</si>
  <si>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</si>
  <si>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</si>
  <si>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</si>
  <si>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</si>
  <si>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</si>
  <si>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</si>
  <si>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</si>
  <si>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</si>
  <si>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</si>
  <si>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</si>
  <si>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</si>
  <si>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</si>
  <si>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</si>
  <si>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</si>
  <si>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</si>
  <si>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</si>
  <si>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</si>
  <si>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</si>
  <si>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</si>
  <si>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</si>
  <si>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</si>
  <si>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</si>
  <si>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</si>
  <si>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</si>
  <si>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</si>
  <si>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</si>
  <si>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</si>
  <si>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</si>
  <si>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</si>
  <si>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</si>
  <si>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</si>
  <si>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</si>
  <si>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</si>
  <si>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</si>
  <si>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</si>
  <si>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</si>
  <si>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</si>
  <si>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</si>
  <si>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</si>
  <si>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</si>
  <si>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</si>
  <si>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</si>
  <si>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</si>
  <si>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</si>
  <si>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</si>
  <si>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</si>
  <si>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</si>
  <si>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</si>
  <si>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</si>
  <si>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</si>
  <si>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</si>
  <si>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</si>
  <si>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</si>
  <si>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</si>
  <si>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</si>
  <si>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</si>
  <si>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</si>
  <si>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</si>
  <si>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</si>
  <si>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</si>
  <si>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</si>
  <si>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</si>
  <si>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</si>
  <si>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</si>
  <si>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</si>
  <si>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</si>
  <si>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</si>
  <si>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</si>
  <si>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</si>
  <si>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</si>
  <si>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</si>
  <si>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</si>
  <si>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</si>
  <si>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</si>
  <si>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</si>
  <si>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</si>
  <si>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</si>
  <si>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</si>
  <si>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</si>
  <si>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</si>
  <si>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</si>
  <si>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</si>
  <si>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</si>
  <si>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</si>
  <si>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</si>
  <si>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</si>
  <si>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</si>
  <si>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</si>
  <si>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</si>
  <si>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</si>
  <si>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</si>
  <si>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</si>
  <si>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</si>
  <si>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</si>
  <si>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</si>
  <si>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</si>
  <si>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</si>
  <si>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</si>
  <si>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</si>
  <si>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</si>
  <si>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</si>
  <si>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</si>
  <si>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</si>
  <si>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</si>
  <si>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</si>
  <si>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</si>
  <si>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</si>
  <si>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</si>
  <si>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</si>
  <si>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</si>
  <si>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</si>
  <si>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</si>
  <si>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</si>
  <si>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</si>
  <si>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</si>
  <si>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</si>
  <si>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</si>
  <si>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</si>
  <si>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</si>
  <si>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</si>
  <si>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</si>
  <si>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</si>
  <si>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</si>
  <si>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</si>
  <si>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</si>
  <si>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</si>
  <si>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</si>
  <si>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</si>
  <si>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</si>
  <si>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</si>
  <si>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</si>
  <si>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</si>
  <si>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</si>
  <si>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</si>
  <si>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</si>
  <si>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</si>
  <si>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</si>
  <si>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</si>
  <si>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</si>
  <si>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</si>
  <si>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</si>
  <si>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</si>
  <si>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</si>
  <si>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</si>
  <si>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</si>
  <si>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</si>
  <si>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</si>
  <si>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</si>
  <si>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</si>
  <si>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</si>
  <si>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</si>
  <si>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</si>
  <si>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</si>
  <si>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</si>
  <si>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</si>
  <si>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</si>
  <si>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</si>
  <si>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</si>
  <si>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</si>
  <si>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</si>
  <si>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</si>
  <si>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</si>
  <si>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</si>
  <si>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</si>
  <si>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</si>
  <si>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</si>
  <si>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</si>
  <si>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</si>
  <si>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</si>
  <si>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</si>
  <si>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</si>
  <si>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</si>
  <si>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</si>
  <si>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</si>
  <si>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</si>
  <si>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</si>
  <si>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</si>
  <si>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</si>
  <si>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</si>
  <si>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</si>
  <si>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</si>
  <si>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</si>
  <si>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</si>
  <si>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</si>
  <si>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</si>
  <si>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</si>
  <si>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</si>
  <si>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</si>
  <si>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</si>
  <si>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</si>
  <si>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</si>
  <si>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</si>
  <si>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</si>
  <si>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</si>
  <si>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</si>
  <si>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</si>
  <si>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</si>
  <si>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</si>
  <si>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</si>
  <si>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</si>
  <si>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</si>
  <si>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</si>
  <si>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</si>
  <si>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</si>
  <si>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</si>
  <si>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</si>
  <si>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</si>
  <si>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</si>
  <si>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</si>
  <si>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</si>
  <si>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</si>
  <si>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</si>
  <si>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</si>
  <si>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</si>
  <si>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</si>
  <si>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</si>
  <si>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</si>
  <si>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</si>
  <si>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</si>
  <si>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</si>
  <si>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</si>
  <si>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</si>
  <si>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</si>
  <si>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</si>
  <si>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</si>
  <si>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</si>
  <si>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</si>
  <si>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</si>
  <si>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</si>
  <si>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</si>
  <si>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</si>
  <si>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</si>
  <si>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</si>
  <si>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</si>
  <si>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</si>
  <si>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</si>
  <si>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</si>
  <si>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</si>
  <si>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</si>
  <si>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</si>
  <si>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</si>
  <si>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</si>
  <si>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</si>
  <si>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</si>
  <si>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</si>
  <si>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</si>
  <si>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</si>
  <si>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</si>
  <si>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</si>
  <si>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</si>
  <si>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</si>
  <si>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</si>
  <si>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</si>
  <si>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</si>
  <si>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</si>
  <si>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</si>
  <si>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</si>
  <si>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</si>
  <si>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</si>
  <si>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</si>
  <si>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</si>
  <si>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</si>
  <si>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</si>
  <si>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</si>
  <si>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</si>
  <si>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</si>
  <si>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</si>
  <si>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</si>
  <si>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</si>
  <si>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</si>
  <si>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</si>
  <si>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</si>
  <si>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</si>
  <si>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</si>
  <si>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</si>
  <si>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</si>
  <si>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</si>
  <si>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</si>
  <si>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</si>
  <si>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</si>
  <si>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</si>
  <si>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</si>
  <si>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</si>
  <si>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</si>
  <si>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</si>
  <si>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</si>
  <si>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</si>
  <si>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</si>
  <si>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</si>
  <si>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</si>
  <si>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</si>
  <si>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</si>
  <si>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</si>
  <si>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</si>
  <si>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</si>
  <si>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</si>
  <si>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</si>
  <si>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</si>
  <si>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</si>
  <si>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</si>
  <si>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</si>
  <si>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</si>
  <si>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</si>
  <si>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</si>
  <si>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</si>
  <si>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</si>
  <si>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</si>
  <si>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</si>
  <si>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</si>
  <si>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</si>
  <si>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</si>
  <si>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</si>
  <si>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</si>
  <si>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</si>
  <si>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</si>
  <si>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</si>
  <si>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</si>
  <si>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</si>
  <si>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</si>
  <si>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</si>
  <si>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</si>
  <si>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</si>
  <si>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</si>
  <si>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</si>
  <si>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</si>
  <si>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</si>
  <si>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</si>
  <si>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</si>
  <si>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</si>
  <si>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</si>
  <si>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</si>
  <si>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</si>
  <si>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</si>
  <si>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</si>
  <si>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</si>
  <si>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</si>
  <si>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</si>
  <si>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</si>
  <si>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</si>
  <si>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</si>
  <si>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</si>
  <si>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</si>
  <si>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</si>
  <si>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</si>
  <si>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</si>
  <si>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</si>
  <si>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</si>
  <si>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</si>
  <si>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</si>
  <si>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</si>
  <si>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</si>
  <si>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</si>
  <si>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</si>
  <si>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</si>
  <si>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</si>
  <si>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</si>
  <si>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</si>
  <si>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</si>
  <si>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</si>
  <si>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</si>
  <si>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</si>
  <si>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</si>
  <si>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</si>
  <si>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</si>
  <si>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</si>
  <si>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</si>
  <si>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</si>
  <si>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</si>
  <si>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</si>
  <si>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</si>
  <si>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</si>
  <si>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</si>
  <si>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</si>
  <si>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</si>
  <si>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</si>
  <si>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</si>
  <si>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</si>
  <si>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</si>
  <si>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</si>
  <si>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</si>
  <si>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</si>
  <si>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</si>
  <si>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</si>
  <si>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</si>
  <si>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</si>
  <si>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</si>
  <si>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</si>
  <si>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</si>
  <si>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</si>
  <si>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</si>
  <si>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</si>
  <si>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</si>
  <si>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</si>
  <si>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</si>
  <si>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</si>
  <si>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</si>
  <si>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</si>
  <si>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</si>
  <si>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</si>
  <si>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</si>
  <si>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</si>
  <si>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</si>
  <si>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</si>
  <si>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</si>
  <si>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</si>
  <si>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</si>
  <si>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</si>
  <si>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</si>
  <si>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</si>
  <si>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</si>
  <si>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</si>
  <si>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</si>
  <si>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</si>
  <si>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</si>
  <si>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</si>
  <si>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</si>
  <si>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</si>
  <si>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</si>
  <si>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</si>
  <si>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</si>
  <si>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</si>
  <si>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</si>
  <si>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</si>
  <si>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</si>
  <si>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</si>
  <si>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</si>
  <si>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</si>
  <si>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</si>
  <si>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</si>
  <si>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</si>
  <si>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</si>
  <si>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</si>
  <si>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</si>
  <si>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</si>
  <si>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</si>
  <si>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</si>
  <si>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</si>
  <si>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</si>
  <si>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</si>
  <si>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</si>
  <si>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</si>
  <si>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</si>
  <si>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</si>
  <si>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</si>
  <si>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</si>
  <si>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</si>
  <si>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</si>
  <si>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</si>
  <si>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</si>
  <si>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</si>
  <si>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</si>
  <si>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</si>
  <si>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</si>
  <si>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</si>
  <si>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</si>
  <si>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</si>
  <si>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</si>
  <si>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</si>
  <si>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</si>
  <si>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</si>
  <si>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</si>
  <si>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</si>
  <si>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</si>
  <si>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</si>
  <si>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</si>
  <si>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</si>
  <si>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</si>
  <si>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</si>
  <si>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</si>
  <si>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</si>
  <si>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</si>
  <si>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</si>
  <si>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</si>
  <si>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</si>
  <si>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</si>
  <si>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</si>
  <si>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</si>
  <si>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</si>
  <si>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</si>
  <si>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</si>
  <si>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</si>
  <si>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</si>
  <si>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</si>
  <si>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</si>
  <si>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</si>
  <si>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</si>
  <si>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</si>
  <si>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</si>
  <si>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</si>
  <si>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</si>
  <si>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</si>
  <si>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</si>
  <si>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</si>
  <si>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</si>
  <si>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</si>
  <si>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</si>
  <si>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</si>
  <si>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</si>
  <si>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</si>
  <si>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</si>
  <si>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</si>
  <si>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</si>
  <si>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</si>
  <si>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</si>
  <si>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</si>
  <si>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</si>
  <si>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</si>
  <si>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</si>
  <si>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</si>
  <si>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</si>
  <si>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</si>
  <si>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</si>
  <si>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</si>
  <si>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</si>
  <si>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</si>
  <si>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</si>
  <si>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</si>
  <si>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</si>
  <si>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</si>
  <si>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</si>
  <si>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</si>
  <si>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</si>
  <si>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</si>
  <si>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</si>
  <si>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</si>
  <si>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</si>
  <si>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</si>
  <si>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</si>
  <si>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</si>
  <si>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</si>
  <si>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</si>
  <si>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</si>
  <si>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</si>
  <si>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</si>
  <si>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</si>
  <si>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</si>
  <si>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</si>
  <si>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</si>
  <si>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</si>
  <si>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</si>
  <si>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</si>
  <si>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</si>
  <si>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</si>
  <si>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</si>
  <si>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</si>
  <si>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</si>
  <si>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</si>
  <si>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</si>
  <si>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</si>
  <si>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</si>
  <si>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</si>
  <si>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</si>
  <si>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</si>
  <si>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</si>
  <si>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</si>
  <si>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</si>
  <si>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</si>
  <si>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</si>
  <si>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</si>
  <si>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</si>
  <si>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</si>
  <si>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</si>
  <si>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</si>
  <si>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</si>
  <si>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</si>
  <si>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</si>
  <si>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</si>
  <si>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</si>
  <si>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</si>
  <si>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</si>
  <si>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</si>
  <si>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</si>
  <si>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</si>
  <si>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</si>
  <si>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</si>
  <si>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</si>
  <si>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</si>
  <si>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</si>
  <si>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</si>
  <si>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</si>
  <si>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</si>
  <si>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</si>
  <si>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</si>
  <si>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</si>
  <si>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</si>
  <si>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</si>
  <si>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</si>
  <si>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</si>
  <si>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</si>
  <si>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</si>
  <si>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</si>
  <si>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</si>
  <si>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</si>
  <si>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</si>
  <si>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</si>
  <si>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</si>
  <si>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</si>
  <si>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</si>
  <si>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</si>
  <si>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</si>
  <si>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</si>
  <si>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</si>
  <si>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</si>
  <si>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</si>
  <si>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</si>
  <si>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</si>
  <si>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</si>
  <si>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</si>
  <si>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</si>
  <si>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</si>
  <si>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</si>
  <si>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</si>
  <si>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</si>
  <si>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</si>
  <si>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</si>
  <si>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</si>
  <si>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</si>
  <si>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</si>
  <si>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</si>
  <si>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</si>
  <si>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</si>
  <si>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</si>
  <si>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</si>
  <si>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</si>
  <si>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</si>
  <si>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</si>
  <si>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</si>
  <si>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</si>
  <si>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</si>
  <si>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</si>
  <si>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</si>
  <si>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</si>
  <si>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</si>
  <si>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</si>
  <si>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</si>
  <si>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</si>
  <si>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</si>
  <si>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</si>
  <si>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</si>
  <si>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</si>
  <si>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</si>
  <si>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</si>
  <si>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</si>
  <si>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</si>
  <si>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</si>
  <si>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</si>
  <si>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</si>
  <si>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</si>
  <si>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</si>
  <si>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</si>
  <si>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</si>
  <si>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</si>
  <si>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</si>
  <si>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</si>
  <si>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</si>
  <si>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</si>
  <si>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</si>
  <si>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</si>
  <si>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</si>
  <si>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</si>
  <si>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</si>
  <si>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</si>
  <si>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</si>
  <si>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</si>
  <si>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</si>
  <si>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</si>
  <si>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</si>
  <si>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</si>
  <si>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</si>
  <si>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</si>
  <si>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</si>
  <si>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</si>
  <si>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</si>
  <si>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</si>
  <si>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</si>
  <si>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</si>
  <si>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</si>
  <si>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</si>
  <si>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</si>
  <si>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</si>
  <si>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</si>
  <si>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</si>
  <si>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</si>
  <si>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</si>
  <si>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</si>
  <si>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</si>
  <si>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</si>
  <si>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</si>
  <si>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</si>
  <si>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</si>
  <si>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</si>
  <si>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</si>
  <si>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</si>
  <si>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</si>
  <si>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</si>
  <si>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</si>
  <si>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</si>
  <si>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</si>
  <si>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</si>
  <si>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</si>
  <si>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</si>
  <si>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</si>
  <si>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</si>
  <si>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</si>
  <si>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</si>
  <si>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</si>
  <si>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</si>
  <si>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</si>
  <si>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</si>
  <si>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</si>
  <si>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</si>
  <si>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</si>
  <si>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</si>
  <si>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</si>
  <si>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</si>
  <si>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</si>
  <si>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</si>
  <si>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</si>
  <si>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</si>
  <si>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</si>
  <si>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</si>
  <si>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</si>
  <si>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</si>
  <si>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</si>
  <si>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</si>
  <si>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</si>
  <si>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</si>
  <si>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</si>
  <si>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</si>
  <si>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</si>
  <si>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</si>
  <si>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</si>
  <si>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</si>
  <si>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</si>
  <si>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</si>
  <si>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</si>
  <si>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</si>
  <si>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</si>
  <si>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</si>
  <si>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</si>
  <si>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</si>
  <si>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</si>
  <si>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</si>
  <si>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</si>
  <si>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</si>
  <si>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</si>
  <si>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</si>
  <si>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</si>
  <si>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</si>
  <si>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</si>
  <si>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</si>
  <si>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</si>
  <si>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</si>
  <si>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</si>
  <si>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</si>
  <si>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</si>
  <si>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</si>
  <si>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</si>
  <si>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</si>
  <si>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</si>
  <si>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</si>
  <si>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</si>
  <si>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</si>
  <si>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</si>
  <si>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</si>
  <si>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</si>
  <si>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</si>
  <si>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</si>
  <si>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</si>
  <si>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</si>
  <si>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</si>
  <si>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</si>
  <si>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</si>
  <si>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</si>
  <si>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</si>
  <si>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</si>
  <si>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</si>
  <si>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</si>
  <si>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</si>
  <si>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</si>
  <si>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</si>
  <si>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</si>
  <si>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</si>
  <si>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</si>
  <si>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</si>
  <si>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</si>
  <si>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</si>
  <si>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</si>
  <si>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</si>
  <si>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</si>
  <si>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</si>
  <si>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</si>
  <si>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</si>
  <si>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</si>
  <si>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</si>
  <si>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</si>
  <si>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</si>
  <si>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</si>
  <si>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</si>
  <si>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</si>
  <si>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</si>
  <si>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</si>
  <si>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</si>
  <si>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</si>
  <si>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</si>
  <si>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</si>
  <si>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</si>
  <si>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</si>
  <si>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</si>
  <si>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</si>
  <si>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</si>
  <si>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</si>
  <si>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</si>
  <si>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</si>
  <si>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</si>
  <si>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</si>
  <si>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</si>
  <si>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</si>
  <si>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</si>
  <si>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</si>
  <si>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</si>
  <si>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</si>
  <si>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</si>
  <si>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</si>
  <si>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</si>
  <si>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</si>
  <si>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</si>
  <si>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</si>
  <si>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</si>
  <si>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</si>
  <si>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</si>
  <si>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</si>
  <si>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</si>
  <si>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</si>
  <si>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</si>
  <si>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</si>
  <si>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</si>
  <si>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</si>
  <si>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</si>
  <si>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</si>
  <si>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</si>
  <si>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</si>
  <si>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</si>
  <si>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</si>
  <si>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</si>
  <si>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</si>
  <si>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</si>
  <si>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</si>
  <si>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</si>
  <si>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</si>
  <si>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</si>
  <si>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</si>
  <si>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</si>
  <si>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</si>
  <si>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</si>
  <si>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</si>
  <si>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</si>
  <si>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</si>
  <si>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</si>
  <si>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</si>
  <si>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</si>
  <si>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</si>
  <si>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</si>
  <si>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</si>
  <si>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</si>
  <si>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</si>
  <si>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</si>
  <si>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</si>
  <si>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</si>
  <si>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</si>
  <si>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</si>
  <si>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</si>
  <si>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</si>
  <si>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</si>
  <si>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</si>
  <si>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</si>
  <si>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</si>
  <si>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</si>
  <si>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</si>
  <si>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</si>
  <si>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</si>
  <si>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</si>
  <si>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</si>
  <si>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</si>
  <si>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</si>
  <si>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</si>
  <si>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</si>
  <si>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</si>
  <si>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</si>
  <si>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</si>
  <si>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</si>
  <si>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</si>
  <si>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</si>
  <si>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</si>
  <si>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</si>
  <si>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</si>
  <si>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</si>
  <si>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</si>
  <si>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</si>
  <si>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</si>
  <si>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</si>
  <si>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</si>
  <si>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</si>
  <si>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</si>
  <si>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</si>
  <si>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</si>
  <si>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</si>
  <si>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</si>
  <si>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</si>
  <si>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</si>
  <si>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</si>
  <si>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</si>
  <si>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</si>
  <si>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</si>
  <si>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</si>
  <si>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</si>
  <si>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</si>
  <si>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</si>
  <si>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</si>
  <si>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</si>
  <si>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</si>
  <si>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</si>
  <si>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</si>
  <si>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</si>
  <si>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</si>
  <si>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</si>
  <si>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</si>
  <si>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</si>
  <si>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</si>
  <si>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</si>
  <si>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</si>
  <si>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</si>
  <si>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</si>
  <si>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</si>
  <si>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</si>
  <si>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</si>
  <si>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</si>
  <si>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</si>
  <si>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</si>
  <si>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</si>
  <si>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</si>
  <si>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</si>
  <si>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</si>
  <si>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</si>
  <si>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</si>
  <si>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</si>
  <si>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</si>
  <si>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</si>
  <si>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</si>
  <si>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</si>
  <si>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</si>
  <si>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</si>
  <si>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</si>
  <si>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</si>
  <si>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</si>
  <si>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</si>
  <si>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</si>
  <si>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</si>
  <si>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</si>
  <si>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</si>
  <si>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</si>
  <si>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</si>
  <si>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</si>
  <si>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</si>
  <si>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</si>
  <si>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</si>
  <si>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</si>
  <si>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</si>
  <si>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</si>
  <si>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</si>
  <si>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</si>
  <si>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</si>
  <si>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</si>
  <si>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</si>
  <si>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</si>
  <si>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</si>
  <si>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</si>
  <si>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</si>
  <si>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</si>
  <si>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</si>
  <si>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</si>
  <si>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</si>
  <si>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</si>
  <si>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</si>
  <si>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</si>
  <si>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</si>
  <si>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</si>
  <si>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</si>
  <si>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</si>
  <si>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</si>
  <si>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</si>
  <si>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</si>
  <si>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</si>
  <si>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</si>
  <si>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</si>
  <si>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</si>
  <si>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</si>
  <si>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</si>
  <si>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</si>
  <si>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</si>
  <si>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</si>
  <si>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</si>
  <si>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</si>
  <si>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</si>
  <si>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</si>
  <si>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</si>
  <si>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</si>
  <si>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</si>
  <si>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</si>
  <si>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</si>
  <si>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</si>
  <si>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</si>
  <si>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</si>
  <si>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</si>
  <si>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</si>
  <si>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</si>
  <si>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</si>
  <si>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</si>
  <si>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</si>
  <si>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</si>
  <si>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</si>
  <si>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</si>
  <si>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</si>
  <si>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</si>
  <si>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</si>
  <si>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</si>
  <si>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</si>
  <si>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</si>
  <si>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</si>
  <si>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</si>
  <si>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</si>
  <si>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</si>
  <si>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</si>
  <si>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</si>
  <si>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</si>
  <si>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</si>
  <si>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</si>
  <si>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</si>
  <si>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</si>
  <si>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</si>
  <si>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</si>
  <si>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</si>
  <si>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</si>
  <si>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</si>
  <si>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</si>
  <si>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</si>
  <si>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</si>
  <si>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</si>
  <si>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</si>
  <si>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</si>
  <si>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</si>
  <si>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</si>
  <si>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</si>
  <si>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</si>
  <si>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</si>
  <si>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</si>
  <si>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</si>
  <si>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</si>
  <si>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</si>
  <si>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</si>
  <si>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</si>
  <si>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</si>
  <si>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</si>
  <si>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</si>
  <si>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</si>
  <si>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</si>
  <si>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</si>
  <si>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</si>
  <si>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</si>
  <si>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</si>
  <si>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</si>
  <si>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</si>
  <si>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</si>
  <si>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</si>
  <si>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</si>
  <si>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</si>
  <si>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</si>
  <si>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</si>
  <si>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</si>
  <si>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</si>
  <si>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</si>
  <si>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</si>
  <si>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</si>
  <si>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</si>
  <si>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</si>
  <si>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</si>
  <si>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</si>
  <si>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</si>
  <si>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</si>
  <si>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</si>
  <si>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</si>
  <si>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</si>
  <si>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</si>
  <si>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</si>
  <si>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</si>
  <si>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</si>
  <si>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</si>
  <si>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</si>
  <si>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</si>
  <si>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</si>
  <si>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</si>
  <si>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</si>
  <si>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</si>
  <si>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</si>
  <si>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</si>
  <si>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</si>
  <si>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</si>
  <si>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</si>
  <si>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</si>
  <si>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</si>
  <si>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</si>
  <si>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</si>
  <si>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</si>
  <si>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</si>
  <si>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</si>
  <si>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</si>
  <si>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</si>
  <si>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</si>
  <si>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</si>
  <si>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</si>
  <si>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</si>
  <si>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</si>
  <si>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</si>
  <si>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</si>
  <si>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</si>
  <si>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</si>
  <si>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</si>
  <si>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</si>
  <si>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</si>
  <si>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</si>
  <si>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</si>
  <si>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</si>
  <si>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</si>
  <si>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</si>
  <si>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</si>
  <si>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</si>
  <si>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</si>
  <si>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</si>
  <si>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</si>
  <si>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</si>
  <si>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</si>
  <si>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</si>
  <si>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</si>
  <si>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</si>
  <si>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</si>
  <si>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</si>
  <si>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</si>
  <si>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</si>
  <si>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</si>
  <si>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</si>
  <si>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</si>
  <si>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</si>
  <si>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</si>
  <si>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</si>
  <si>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</si>
  <si>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</si>
  <si>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</si>
  <si>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</si>
  <si>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</si>
  <si>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</si>
  <si>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</si>
  <si>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</si>
  <si>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</si>
  <si>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</si>
  <si>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</si>
  <si>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</si>
  <si>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</si>
  <si>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</si>
  <si>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</si>
  <si>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</si>
  <si>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</si>
  <si>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</si>
  <si>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</si>
  <si>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</si>
  <si>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</si>
  <si>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</si>
  <si>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</si>
  <si>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</si>
  <si>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</si>
  <si>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</si>
  <si>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</si>
  <si>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</si>
  <si>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</si>
  <si>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</si>
  <si>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</si>
  <si>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</si>
  <si>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</si>
  <si>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</si>
  <si>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</si>
  <si>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</si>
  <si>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</si>
  <si>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</si>
  <si>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</si>
  <si>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</si>
  <si>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</si>
  <si>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</si>
  <si>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</si>
  <si>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</si>
  <si>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</si>
  <si>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</si>
  <si>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</si>
  <si>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</si>
  <si>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</si>
  <si>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</si>
  <si>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</si>
  <si>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</si>
  <si>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</si>
  <si>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</si>
  <si>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</si>
  <si>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</si>
  <si>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</si>
  <si>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</si>
  <si>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</si>
  <si>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</si>
  <si>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</si>
  <si>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</si>
  <si>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</si>
  <si>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</si>
  <si>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</si>
  <si>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</si>
  <si>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</si>
  <si>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</si>
  <si>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</si>
  <si>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</si>
  <si>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</si>
  <si>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</si>
  <si>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</si>
  <si>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</si>
  <si>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</si>
  <si>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</si>
  <si>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</si>
  <si>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</si>
  <si>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</si>
  <si>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</si>
  <si>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</si>
  <si>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</si>
  <si>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</si>
  <si>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</si>
  <si>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</si>
  <si>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</si>
  <si>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</si>
  <si>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</si>
  <si>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</si>
  <si>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</si>
  <si>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</si>
  <si>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</si>
  <si>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</si>
  <si>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</si>
  <si>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</si>
  <si>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</si>
  <si>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</si>
  <si>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</si>
  <si>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</si>
  <si>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</si>
  <si>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</si>
  <si>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</si>
  <si>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</si>
  <si>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</si>
  <si>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</si>
  <si>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</si>
  <si>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</si>
  <si>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</si>
  <si>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</si>
  <si>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</si>
  <si>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</si>
  <si>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</si>
  <si>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</si>
  <si>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</si>
  <si>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</si>
  <si>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</si>
  <si>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</si>
  <si>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</si>
  <si>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</si>
  <si>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</si>
  <si>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</si>
  <si>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</si>
  <si>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</si>
  <si>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</si>
  <si>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</si>
  <si>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</si>
  <si>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</si>
  <si>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</si>
  <si>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</si>
  <si>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</si>
  <si>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</si>
  <si>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</si>
  <si>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</si>
  <si>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</si>
  <si>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</si>
  <si>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</si>
  <si>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</si>
  <si>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</si>
  <si>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</si>
  <si>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</si>
  <si>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</si>
  <si>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</si>
  <si>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</si>
  <si>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</si>
  <si>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</si>
  <si>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</si>
  <si>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</si>
  <si>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</si>
  <si>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</si>
  <si>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</si>
  <si>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</si>
  <si>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</si>
  <si>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</si>
  <si>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</si>
  <si>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</si>
  <si>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</si>
  <si>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</si>
  <si>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</si>
  <si>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</si>
  <si>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</si>
  <si>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</si>
  <si>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</si>
  <si>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</si>
  <si>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</si>
  <si>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</si>
  <si>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</si>
  <si>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</si>
  <si>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</si>
  <si>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</si>
  <si>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</si>
  <si>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</si>
  <si>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</si>
  <si>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</si>
  <si>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</si>
  <si>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</si>
  <si>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</si>
  <si>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</si>
  <si>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</si>
  <si>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</si>
  <si>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</si>
  <si>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</si>
  <si>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</si>
  <si>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</si>
  <si>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</si>
  <si>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</si>
  <si>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</si>
  <si>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</si>
  <si>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</si>
  <si>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</si>
  <si>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</si>
  <si>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</si>
  <si>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</si>
  <si>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</si>
  <si>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</si>
  <si>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</si>
  <si>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</si>
  <si>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</si>
  <si>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</si>
  <si>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</si>
  <si>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</si>
  <si>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</si>
  <si>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</si>
  <si>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</si>
  <si>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</si>
  <si>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</si>
  <si>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</si>
  <si>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</si>
  <si>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</si>
  <si>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</si>
  <si>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</si>
  <si>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</si>
  <si>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</si>
  <si>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</si>
  <si>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</si>
  <si>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</si>
  <si>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</si>
  <si>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</si>
  <si>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</si>
  <si>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</si>
  <si>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</si>
  <si>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</si>
  <si>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</si>
  <si>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</si>
  <si>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</si>
  <si>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</si>
  <si>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</si>
  <si>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</si>
  <si>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</si>
  <si>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</si>
  <si>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</si>
  <si>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</si>
  <si>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</si>
  <si>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</si>
  <si>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</si>
  <si>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</si>
  <si>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</si>
  <si>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</si>
  <si>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</si>
  <si>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</si>
  <si>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</si>
  <si>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</si>
  <si>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</si>
  <si>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</si>
  <si>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</si>
  <si>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</si>
  <si>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</si>
  <si>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</si>
  <si>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</si>
  <si>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</si>
  <si>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</si>
  <si>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</si>
  <si>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</si>
  <si>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</si>
  <si>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</si>
  <si>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</si>
  <si>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</si>
  <si>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</si>
  <si>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</si>
  <si>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</si>
  <si>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</si>
  <si>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</si>
  <si>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</si>
  <si>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</si>
  <si>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</si>
  <si>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</si>
  <si>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</si>
  <si>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</si>
  <si>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</si>
  <si>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</si>
  <si>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</si>
  <si>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</si>
  <si>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</si>
  <si>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</si>
  <si>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</si>
  <si>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</si>
  <si>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</si>
  <si>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</si>
  <si>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</si>
  <si>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</si>
  <si>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</si>
  <si>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</si>
  <si>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</si>
  <si>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</si>
  <si>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</si>
  <si>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</si>
  <si>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</si>
  <si>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</si>
  <si>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</si>
  <si>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</si>
  <si>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</si>
  <si>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</si>
  <si>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</si>
  <si>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</si>
  <si>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</si>
  <si>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</si>
  <si>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</si>
  <si>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</si>
  <si>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</si>
  <si>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</si>
  <si>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</si>
  <si>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</si>
  <si>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</si>
  <si>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</si>
  <si>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</si>
  <si>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</si>
  <si>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</si>
  <si>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</si>
  <si>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</si>
  <si>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</si>
  <si>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</si>
  <si>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</si>
  <si>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</si>
  <si>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</si>
  <si>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</si>
  <si>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</si>
  <si>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</si>
  <si>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</si>
  <si>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</si>
  <si>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</si>
  <si>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</si>
  <si>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</si>
  <si>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</si>
  <si>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</si>
  <si>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</si>
  <si>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</si>
  <si>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</si>
  <si>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</si>
  <si>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</si>
  <si>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</si>
  <si>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</si>
  <si>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</si>
  <si>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</si>
  <si>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</si>
  <si>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</si>
  <si>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</si>
  <si>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</si>
  <si>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</si>
  <si>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</si>
  <si>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</si>
  <si>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</si>
  <si>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</si>
  <si>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</si>
  <si>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</si>
  <si>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</si>
  <si>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</si>
  <si>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</si>
  <si>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</si>
  <si>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</si>
  <si>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</si>
  <si>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</si>
  <si>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</si>
  <si>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</si>
  <si>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</si>
  <si>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</si>
  <si>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</si>
  <si>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</si>
  <si>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</si>
  <si>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</si>
  <si>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</si>
  <si>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</si>
  <si>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</si>
  <si>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</si>
  <si>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</si>
  <si>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</si>
  <si>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</si>
  <si>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</si>
  <si>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</si>
  <si>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</si>
  <si>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</si>
  <si>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</si>
  <si>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</si>
  <si>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</si>
  <si>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</si>
  <si>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</si>
  <si>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</si>
  <si>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</si>
  <si>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</si>
  <si>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</si>
  <si>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</si>
  <si>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</si>
  <si>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</si>
  <si>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</si>
  <si>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</si>
  <si>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</si>
  <si>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</si>
  <si>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</si>
  <si>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</si>
  <si>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</si>
  <si>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</si>
  <si>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</si>
  <si>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</si>
  <si>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</si>
  <si>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</si>
  <si>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</si>
  <si>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</si>
  <si>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</si>
  <si>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</si>
  <si>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</si>
  <si>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</si>
  <si>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</si>
  <si>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</si>
  <si>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</si>
  <si>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</si>
  <si>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</si>
  <si>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</si>
  <si>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</si>
  <si>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</si>
  <si>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</si>
  <si>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</si>
  <si>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</si>
  <si>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</si>
  <si>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</si>
  <si>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</si>
  <si>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</si>
  <si>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</si>
  <si>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</si>
  <si>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</si>
  <si>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</si>
  <si>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</si>
  <si>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</si>
  <si>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</si>
  <si>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</si>
  <si>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</si>
  <si>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</si>
  <si>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</si>
  <si>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</si>
  <si>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</si>
  <si>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</si>
  <si>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</si>
  <si>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</si>
  <si>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</si>
  <si>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</si>
  <si>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</si>
  <si>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</si>
  <si>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</si>
  <si>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</si>
  <si>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</si>
  <si>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</si>
  <si>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</si>
  <si>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</si>
  <si>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</si>
  <si>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</si>
  <si>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</si>
  <si>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</si>
  <si>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</si>
  <si>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</si>
  <si>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</si>
  <si>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</si>
  <si>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</si>
  <si>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</si>
  <si>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</si>
  <si>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</si>
  <si>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</si>
  <si>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</si>
  <si>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</si>
  <si>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</si>
  <si>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</si>
  <si>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</si>
  <si>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</si>
  <si>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</si>
  <si>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</si>
  <si>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</si>
  <si>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</si>
  <si>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</si>
  <si>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</si>
  <si>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</si>
  <si>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</si>
  <si>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</si>
  <si>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</si>
  <si>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</si>
  <si>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</si>
  <si>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</si>
  <si>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</si>
  <si>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</si>
  <si>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</si>
  <si>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</si>
  <si>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</si>
  <si>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</si>
  <si>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</si>
  <si>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</si>
  <si>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</si>
  <si>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</si>
  <si>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</si>
  <si>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</si>
  <si>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</si>
  <si>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</si>
  <si>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</si>
  <si>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</si>
  <si>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</si>
  <si>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</si>
  <si>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</si>
  <si>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</si>
  <si>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</si>
  <si>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</si>
  <si>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</si>
  <si>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</si>
  <si>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</si>
  <si>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</si>
  <si>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</si>
  <si>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</si>
  <si>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</si>
  <si>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</si>
  <si>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</si>
  <si>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</si>
  <si>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</si>
  <si>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</si>
  <si>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</si>
  <si>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</si>
  <si>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</si>
  <si>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</si>
  <si>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</si>
  <si>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</si>
  <si>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</si>
  <si>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</si>
  <si>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</si>
  <si>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</si>
  <si>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</si>
  <si>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</si>
  <si>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</si>
  <si>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</si>
  <si>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</si>
  <si>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</si>
  <si>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</si>
  <si>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</si>
  <si>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</si>
  <si>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</si>
  <si>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</si>
  <si>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</si>
  <si>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</si>
  <si>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</si>
  <si>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</si>
  <si>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</si>
  <si>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</si>
  <si>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</si>
  <si>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</si>
  <si>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</si>
  <si>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</si>
  <si>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</si>
  <si>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</si>
  <si>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</si>
  <si>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</si>
  <si>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</si>
  <si>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</si>
  <si>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</si>
  <si>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</si>
  <si>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</si>
  <si>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</si>
  <si>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</si>
  <si>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</si>
  <si>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</si>
  <si>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</si>
  <si>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</si>
  <si>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</si>
  <si>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</si>
  <si>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</si>
  <si>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</si>
  <si>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</si>
  <si>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</si>
  <si>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</si>
  <si>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</si>
  <si>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</si>
  <si>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</si>
  <si>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</si>
  <si>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</si>
  <si>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</si>
  <si>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</si>
  <si>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</si>
  <si>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</si>
  <si>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</si>
  <si>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</si>
  <si>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</si>
  <si>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</si>
  <si>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</si>
  <si>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</si>
  <si>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</si>
  <si>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</si>
  <si>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</si>
  <si>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</si>
  <si>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</si>
  <si>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</si>
  <si>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</si>
  <si>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</si>
  <si>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</si>
  <si>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</si>
  <si>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</si>
  <si>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</si>
  <si>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</si>
  <si>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</si>
  <si>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</si>
  <si>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</si>
  <si>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</si>
  <si>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</si>
  <si>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</si>
  <si>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</si>
  <si>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</si>
  <si>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</si>
  <si>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</si>
  <si>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</si>
  <si>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</si>
  <si>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</si>
  <si>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</si>
  <si>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</si>
  <si>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</si>
  <si>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</si>
  <si>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</si>
  <si>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</si>
  <si>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</si>
  <si>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</si>
  <si>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</si>
  <si>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</si>
  <si>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</si>
  <si>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</si>
  <si>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</si>
  <si>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</si>
  <si>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</si>
  <si>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</si>
  <si>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</si>
  <si>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</si>
  <si>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</si>
  <si>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</si>
  <si>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</si>
  <si>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</si>
  <si>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</si>
  <si>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</si>
  <si>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</si>
  <si>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</si>
  <si>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</si>
  <si>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</si>
  <si>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</si>
  <si>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</si>
  <si>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</si>
  <si>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</si>
  <si>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</si>
  <si>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</si>
  <si>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</si>
  <si>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</si>
  <si>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</si>
  <si>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</si>
  <si>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</si>
  <si>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</si>
  <si>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</si>
  <si>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</si>
  <si>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</si>
  <si>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</si>
  <si>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</si>
  <si>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</si>
  <si>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</si>
  <si>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</si>
  <si>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</si>
  <si>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</si>
  <si>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</si>
  <si>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</si>
  <si>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</si>
  <si>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</si>
  <si>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</si>
  <si>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</si>
  <si>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</si>
  <si>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</si>
  <si>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</si>
  <si>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</si>
  <si>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</si>
  <si>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</si>
  <si>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</si>
  <si>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</si>
  <si>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</si>
  <si>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</si>
  <si>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</si>
  <si>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</si>
  <si>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</si>
  <si>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</si>
  <si>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</si>
  <si>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</si>
  <si>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</si>
  <si>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</si>
  <si>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</si>
  <si>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</si>
  <si>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</si>
  <si>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</si>
  <si>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</si>
  <si>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</si>
  <si>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</si>
  <si>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</si>
  <si>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</si>
  <si>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</si>
  <si>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</si>
  <si>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</si>
  <si>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</si>
  <si>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</si>
  <si>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</si>
  <si>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</si>
  <si>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</si>
  <si>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</si>
  <si>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</si>
  <si>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</si>
  <si>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</si>
  <si>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</si>
  <si>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</si>
  <si>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</si>
  <si>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</si>
  <si>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</si>
  <si>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</si>
  <si>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</si>
  <si>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</si>
  <si>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</si>
  <si>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</si>
  <si>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</si>
  <si>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</si>
  <si>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</si>
  <si>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</si>
  <si>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</si>
  <si>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</si>
  <si>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</si>
  <si>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</si>
  <si>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</si>
  <si>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</si>
  <si>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</si>
  <si>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</si>
  <si>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</si>
  <si>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</si>
  <si>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</si>
  <si>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</si>
  <si>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</si>
  <si>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</si>
  <si>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</si>
  <si>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</si>
  <si>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</si>
  <si>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</si>
  <si>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</si>
  <si>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</si>
  <si>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</si>
  <si>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</si>
  <si>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</si>
  <si>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</si>
  <si>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</si>
  <si>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</si>
  <si>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</si>
  <si>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</si>
  <si>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</si>
  <si>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</si>
  <si>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</si>
  <si>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</si>
  <si>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</si>
  <si>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</si>
  <si>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</si>
  <si>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</si>
  <si>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</si>
  <si>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</si>
  <si>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</si>
  <si>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</si>
  <si>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</si>
  <si>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</si>
  <si>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</si>
  <si>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</si>
  <si>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</si>
  <si>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</si>
  <si>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</si>
  <si>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</si>
  <si>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</si>
  <si>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</si>
  <si>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</si>
  <si>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</si>
  <si>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</si>
  <si>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</si>
  <si>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</si>
  <si>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</si>
  <si>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</si>
  <si>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</si>
  <si>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</si>
  <si>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</si>
  <si>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</si>
  <si>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</si>
  <si>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</si>
  <si>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</si>
  <si>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</si>
  <si>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</si>
  <si>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</si>
  <si>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</si>
  <si>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</si>
  <si>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</si>
  <si>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</si>
  <si>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</si>
  <si>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</si>
  <si>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</si>
  <si>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</si>
  <si>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</si>
  <si>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</si>
  <si>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</si>
  <si>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</si>
  <si>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</si>
  <si>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</si>
  <si>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</si>
  <si>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</si>
  <si>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</si>
  <si>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</si>
  <si>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</si>
  <si>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</si>
  <si>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</si>
  <si>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</si>
  <si>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</si>
  <si>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</si>
  <si>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</si>
  <si>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</si>
  <si>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</si>
  <si>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</si>
  <si>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</si>
  <si>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</si>
  <si>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</si>
  <si>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</si>
  <si>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</si>
  <si>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</si>
  <si>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</si>
  <si>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</si>
  <si>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</si>
  <si>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</si>
  <si>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</si>
  <si>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</si>
  <si>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</si>
  <si>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</si>
  <si>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</si>
  <si>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</si>
  <si>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</si>
  <si>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</si>
  <si>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</si>
  <si>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</si>
  <si>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</si>
  <si>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</si>
  <si>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</si>
  <si>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</si>
  <si>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</si>
  <si>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</si>
  <si>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</si>
  <si>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</si>
  <si>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</si>
  <si>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</si>
  <si>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</si>
  <si>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</si>
  <si>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</si>
  <si>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</si>
  <si>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</si>
  <si>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</si>
  <si>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</si>
  <si>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</si>
  <si>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</si>
  <si>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</si>
  <si>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</si>
  <si>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</si>
  <si>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</si>
  <si>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</si>
  <si>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</si>
  <si>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</si>
  <si>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</si>
  <si>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</si>
  <si>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</si>
  <si>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</si>
  <si>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</si>
  <si>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</si>
  <si>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</si>
  <si>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</si>
  <si>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</si>
  <si>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</si>
  <si>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</si>
  <si>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</si>
  <si>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</si>
  <si>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</si>
  <si>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</si>
  <si>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</si>
  <si>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</si>
  <si>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</si>
  <si>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</si>
  <si>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</si>
  <si>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</si>
  <si>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</si>
  <si>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</si>
  <si>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</si>
  <si>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</si>
  <si>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</si>
  <si>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</si>
  <si>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</si>
  <si>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</si>
  <si>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</si>
  <si>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</si>
  <si>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</si>
  <si>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</si>
  <si>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</si>
  <si>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</si>
  <si>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</si>
  <si>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</si>
  <si>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</si>
  <si>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</si>
  <si>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</si>
  <si>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</si>
  <si>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</si>
  <si>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</si>
  <si>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</si>
  <si>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</si>
  <si>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</si>
  <si>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</si>
  <si>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</si>
  <si>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</si>
  <si>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</si>
  <si>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</si>
  <si>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</si>
  <si>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</si>
  <si>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</si>
  <si>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</si>
  <si>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</si>
  <si>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</si>
  <si>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</si>
  <si>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</si>
  <si>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</si>
  <si>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</si>
  <si>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</si>
  <si>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</si>
  <si>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</si>
  <si>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</si>
  <si>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</si>
  <si>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</si>
  <si>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</si>
  <si>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</si>
  <si>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</si>
  <si>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</si>
  <si>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</si>
  <si>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</si>
  <si>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</si>
  <si>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</si>
  <si>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</si>
  <si>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</si>
  <si>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</si>
  <si>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</si>
  <si>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</si>
  <si>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</si>
  <si>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</si>
  <si>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</si>
  <si>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</si>
  <si>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</si>
  <si>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</si>
  <si>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</si>
  <si>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</si>
  <si>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</si>
  <si>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</si>
  <si>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</si>
  <si>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</si>
  <si>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</si>
  <si>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</si>
  <si>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</si>
  <si>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</si>
  <si>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</si>
  <si>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</si>
  <si>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</si>
  <si>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</si>
  <si>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</si>
  <si>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</si>
  <si>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</si>
  <si>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</si>
  <si>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</si>
  <si>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</si>
  <si>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</si>
  <si>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</si>
  <si>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</si>
  <si>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</si>
  <si>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</si>
  <si>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</si>
  <si>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</si>
  <si>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</si>
  <si>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</si>
  <si>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</si>
  <si>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</si>
  <si>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</si>
  <si>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</si>
  <si>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</si>
  <si>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</si>
  <si>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</si>
  <si>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</si>
  <si>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</si>
  <si>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</si>
  <si>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</si>
  <si>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</si>
  <si>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</si>
  <si>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</si>
  <si>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</si>
  <si>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</si>
  <si>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</si>
  <si>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</si>
  <si>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</si>
  <si>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</si>
  <si>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</si>
  <si>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</si>
  <si>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</si>
  <si>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</si>
  <si>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</si>
  <si>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</si>
  <si>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</si>
  <si>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</si>
  <si>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</si>
  <si>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</si>
  <si>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</si>
  <si>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</si>
  <si>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</si>
  <si>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</si>
  <si>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</si>
  <si>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</si>
  <si>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</si>
  <si>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</si>
  <si>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</si>
  <si>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</si>
  <si>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</si>
  <si>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</si>
  <si>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</si>
  <si>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</si>
  <si>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</si>
  <si>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</si>
  <si>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</si>
  <si>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</si>
  <si>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</si>
  <si>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</si>
  <si>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</si>
  <si>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</si>
  <si>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</si>
  <si>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</si>
  <si>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</si>
  <si>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</si>
  <si>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</si>
  <si>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</si>
  <si>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</si>
  <si>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</si>
  <si>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</si>
  <si>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</si>
  <si>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</si>
  <si>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</si>
  <si>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</si>
  <si>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</si>
  <si>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</si>
  <si>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</si>
  <si>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</si>
  <si>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</si>
  <si>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</si>
  <si>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</si>
  <si>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</si>
  <si>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</si>
  <si>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</si>
  <si>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</si>
  <si>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</si>
  <si>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</si>
  <si>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</si>
  <si>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</si>
  <si>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</si>
  <si>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</si>
  <si>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</si>
  <si>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</si>
  <si>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</si>
  <si>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</si>
  <si>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</si>
  <si>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</si>
  <si>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</si>
  <si>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</si>
  <si>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</si>
  <si>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</si>
  <si>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</si>
  <si>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</si>
  <si>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</si>
  <si>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</si>
  <si>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</si>
  <si>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</si>
  <si>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</si>
  <si>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</si>
  <si>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</si>
  <si>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</si>
  <si>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</si>
  <si>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</si>
  <si>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</si>
  <si>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</si>
  <si>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</si>
  <si>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</si>
  <si>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</si>
  <si>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</si>
  <si>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</si>
  <si>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</si>
  <si>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</si>
  <si>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</si>
  <si>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</si>
  <si>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</si>
  <si>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</si>
  <si>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</si>
  <si>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</si>
  <si>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</si>
  <si>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</si>
  <si>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</si>
  <si>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</si>
  <si>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</si>
  <si>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</si>
  <si>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</si>
  <si>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</si>
  <si>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</si>
  <si>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</si>
  <si>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</si>
  <si>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</si>
  <si>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</si>
  <si>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</si>
  <si>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</si>
  <si>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</si>
  <si>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</si>
  <si>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</si>
  <si>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</si>
  <si>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</si>
  <si>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</si>
  <si>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</si>
  <si>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</si>
  <si>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</si>
  <si>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</si>
  <si>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</si>
  <si>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</si>
  <si>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</si>
  <si>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</si>
  <si>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</si>
  <si>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</si>
  <si>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</si>
  <si>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</si>
  <si>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</si>
  <si>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</si>
  <si>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</si>
  <si>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</si>
  <si>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</si>
  <si>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</si>
  <si>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</si>
  <si>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</si>
  <si>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</si>
  <si>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</si>
  <si>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</si>
  <si>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</si>
  <si>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</si>
  <si>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</si>
  <si>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</si>
  <si>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</si>
  <si>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</si>
  <si>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</si>
  <si>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</si>
  <si>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</si>
  <si>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</si>
  <si>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</si>
  <si>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</si>
  <si>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</si>
  <si>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</si>
  <si>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</si>
  <si>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</si>
  <si>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</si>
  <si>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</si>
  <si>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</si>
  <si>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</si>
  <si>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</si>
  <si>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</si>
  <si>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</si>
  <si>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</si>
  <si>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</si>
  <si>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</si>
  <si>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</si>
  <si>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</si>
  <si>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</si>
  <si>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</si>
  <si>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</si>
  <si>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</si>
  <si>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</si>
  <si>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</si>
  <si>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</si>
  <si>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</si>
  <si>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</si>
  <si>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</si>
  <si>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</si>
  <si>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</si>
  <si>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</si>
  <si>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</si>
  <si>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</si>
  <si>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</si>
  <si>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</si>
  <si>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</si>
  <si>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</si>
  <si>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</si>
  <si>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</si>
  <si>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</si>
  <si>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</si>
  <si>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</si>
  <si>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</si>
  <si>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</si>
  <si>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</si>
  <si>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</si>
  <si>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</si>
  <si>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</si>
  <si>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</si>
  <si>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</si>
  <si>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</si>
  <si>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</si>
  <si>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</si>
  <si>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</si>
  <si>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</si>
  <si>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</si>
  <si>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</si>
  <si>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</si>
  <si>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</si>
  <si>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</si>
  <si>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</si>
  <si>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</si>
  <si>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</si>
  <si>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</si>
  <si>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</si>
  <si>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</si>
  <si>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</si>
  <si>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</si>
  <si>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</si>
  <si>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</si>
  <si>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</si>
  <si>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</si>
  <si>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</si>
  <si>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</si>
  <si>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</si>
  <si>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</si>
  <si>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</si>
  <si>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</si>
  <si>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</si>
  <si>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</si>
  <si>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</si>
  <si>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</si>
  <si>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</si>
  <si>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</si>
  <si>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</si>
  <si>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</si>
  <si>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</si>
  <si>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</si>
  <si>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</si>
  <si>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</si>
  <si>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</si>
  <si>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</si>
  <si>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</si>
  <si>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</si>
  <si>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</si>
  <si>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</si>
  <si>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</si>
  <si>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</si>
  <si>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</si>
  <si>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</si>
  <si>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</si>
  <si>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</si>
  <si>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</si>
  <si>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</si>
  <si>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</si>
  <si>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</si>
  <si>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</si>
  <si>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</si>
  <si>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</si>
  <si>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</si>
  <si>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</si>
  <si>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</si>
  <si>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</si>
  <si>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</si>
  <si>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</si>
  <si>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</si>
  <si>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</si>
  <si>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</si>
  <si>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</si>
  <si>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</si>
  <si>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</si>
  <si>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</si>
  <si>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</si>
  <si>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</si>
  <si>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</si>
  <si>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</si>
  <si>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</si>
  <si>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</si>
  <si>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</si>
  <si>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</si>
  <si>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</si>
  <si>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</si>
  <si>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</si>
  <si>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</si>
  <si>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</si>
  <si>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</si>
  <si>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</si>
  <si>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</si>
  <si>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</si>
  <si>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</si>
  <si>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</si>
  <si>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</si>
  <si>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</si>
  <si>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</si>
  <si>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</si>
  <si>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</si>
  <si>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</si>
  <si>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</si>
  <si>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</si>
  <si>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</si>
  <si>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</si>
  <si>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</si>
  <si>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</si>
  <si>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</si>
  <si>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</si>
  <si>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</si>
  <si>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</si>
  <si>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</si>
  <si>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</si>
  <si>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</si>
  <si>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</si>
  <si>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</si>
  <si>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</si>
  <si>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</si>
  <si>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</si>
  <si>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</si>
  <si>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</si>
  <si>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</si>
  <si>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</si>
  <si>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</si>
  <si>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</si>
  <si>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</si>
  <si>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</si>
  <si>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</si>
  <si>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</si>
  <si>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</si>
  <si>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</si>
  <si>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</si>
  <si>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</si>
  <si>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</si>
  <si>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</si>
  <si>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</si>
  <si>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</si>
  <si>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</si>
  <si>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</si>
  <si>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</si>
  <si>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</si>
  <si>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</si>
  <si>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</si>
  <si>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</si>
  <si>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</si>
  <si>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</si>
  <si>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</si>
  <si>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</si>
  <si>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</si>
  <si>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</si>
  <si>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</si>
  <si>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</si>
  <si>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</si>
  <si>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</si>
  <si>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</si>
  <si>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</si>
  <si>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</si>
  <si>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</si>
  <si>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</si>
  <si>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</si>
  <si>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</si>
  <si>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</si>
  <si>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</si>
  <si>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</si>
  <si>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</si>
  <si>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</si>
  <si>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</si>
  <si>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</si>
  <si>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</si>
  <si>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</si>
  <si>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</si>
  <si>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</si>
  <si>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</si>
  <si>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</si>
  <si>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</si>
  <si>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</si>
  <si>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</si>
  <si>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</si>
  <si>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</si>
  <si>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</si>
  <si>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</si>
  <si>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</si>
  <si>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</si>
  <si>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</si>
  <si>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</si>
  <si>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</si>
  <si>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</si>
  <si>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</si>
  <si>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</si>
  <si>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</si>
  <si>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</si>
  <si>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</si>
  <si>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</si>
  <si>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</si>
  <si>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</si>
  <si>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</si>
  <si>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</si>
  <si>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</si>
  <si>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</si>
  <si>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</si>
  <si>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</si>
  <si>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</si>
  <si>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</si>
  <si>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</si>
  <si>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</si>
  <si>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</si>
  <si>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</si>
  <si>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</si>
  <si>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</si>
  <si>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</si>
  <si>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</si>
  <si>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</si>
  <si>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</si>
  <si>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</si>
  <si>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</si>
  <si>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</si>
  <si>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</si>
  <si>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</si>
  <si>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</si>
  <si>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</si>
  <si>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</si>
  <si>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</si>
  <si>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</si>
  <si>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</si>
  <si>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</si>
  <si>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</si>
  <si>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</si>
  <si>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</si>
  <si>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</si>
  <si>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</si>
  <si>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</si>
  <si>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</si>
  <si>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</si>
  <si>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</si>
  <si>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</si>
  <si>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</si>
  <si>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</si>
  <si>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</si>
  <si>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</si>
  <si>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</si>
  <si>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</si>
  <si>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</si>
  <si>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</si>
  <si>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</si>
  <si>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</si>
  <si>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</si>
  <si>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</si>
  <si>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</si>
  <si>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</si>
  <si>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</si>
  <si>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</si>
  <si>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</si>
  <si>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</si>
  <si>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</si>
  <si>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</si>
  <si>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</si>
  <si>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</si>
  <si>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</si>
  <si>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</si>
  <si>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</si>
  <si>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</si>
  <si>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</si>
  <si>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</si>
  <si>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</si>
  <si>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</si>
  <si>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</si>
  <si>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</si>
  <si>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</si>
  <si>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</si>
  <si>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</si>
  <si>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</si>
  <si>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</si>
  <si>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</si>
  <si>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</si>
  <si>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</si>
  <si>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</si>
  <si>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</si>
  <si>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</si>
  <si>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</si>
  <si>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</si>
  <si>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</si>
  <si>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</si>
  <si>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</si>
  <si>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</si>
  <si>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</si>
  <si>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</si>
  <si>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</si>
  <si>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</si>
  <si>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</si>
  <si>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</si>
  <si>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</si>
  <si>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</si>
  <si>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</si>
  <si>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</si>
  <si>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</si>
  <si>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</si>
  <si>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</si>
  <si>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</si>
  <si>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</si>
  <si>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</si>
  <si>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</si>
  <si>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</si>
  <si>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</si>
  <si>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</si>
  <si>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</si>
  <si>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</si>
  <si>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</si>
  <si>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</si>
  <si>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</si>
  <si>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</si>
  <si>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</si>
  <si>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</si>
  <si>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</si>
  <si>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</si>
  <si>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</si>
  <si>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</si>
  <si>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</si>
  <si>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</si>
  <si>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</si>
  <si>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</si>
  <si>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</si>
  <si>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</si>
  <si>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</si>
  <si>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</si>
  <si>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</si>
  <si>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</si>
  <si>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</si>
  <si>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</si>
  <si>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</si>
  <si>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</si>
  <si>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</si>
  <si>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</si>
  <si>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</si>
  <si>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</si>
  <si>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</si>
  <si>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</si>
  <si>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</si>
  <si>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</si>
  <si>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</si>
  <si>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</si>
  <si>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</si>
  <si>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</si>
  <si>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</si>
  <si>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</si>
  <si>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</si>
  <si>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</si>
  <si>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</si>
  <si>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</si>
  <si>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</si>
  <si>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</si>
  <si>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</si>
  <si>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</si>
  <si>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</si>
  <si>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</si>
  <si>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</si>
  <si>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</si>
  <si>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</si>
  <si>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</si>
  <si>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</si>
  <si>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</si>
  <si>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</si>
  <si>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</si>
  <si>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</si>
  <si>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</si>
  <si>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</si>
  <si>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</si>
  <si>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</si>
  <si>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</si>
  <si>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</si>
  <si>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</si>
  <si>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</si>
  <si>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</si>
  <si>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</si>
  <si>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</si>
  <si>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</si>
  <si>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</si>
  <si>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</si>
  <si>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</si>
  <si>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</si>
  <si>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</si>
  <si>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</si>
  <si>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</si>
  <si>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</si>
  <si>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</si>
  <si>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</si>
  <si>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</si>
  <si>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</si>
  <si>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</si>
  <si>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</si>
  <si>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</si>
  <si>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</si>
  <si>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</si>
  <si>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</si>
  <si>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</si>
  <si>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</si>
  <si>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</si>
  <si>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</si>
  <si>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</si>
  <si>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</si>
  <si>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</si>
  <si>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</si>
  <si>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</si>
  <si>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</si>
  <si>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</si>
  <si>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</si>
  <si>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</si>
  <si>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</si>
  <si>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</si>
  <si>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</si>
  <si>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</si>
  <si>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</si>
  <si>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</si>
  <si>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</si>
  <si>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</si>
  <si>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</si>
  <si>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</si>
  <si>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</si>
  <si>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</si>
  <si>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</si>
  <si>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</si>
  <si>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</si>
  <si>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</si>
  <si>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</si>
  <si>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</si>
  <si>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</si>
  <si>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</si>
  <si>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</si>
  <si>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</si>
  <si>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</si>
  <si>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</si>
  <si>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</si>
  <si>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</si>
  <si>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</si>
  <si>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</si>
  <si>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</si>
  <si>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</si>
  <si>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</si>
  <si>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</si>
  <si>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</si>
  <si>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</si>
  <si>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</si>
  <si>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</si>
  <si>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</si>
  <si>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</si>
  <si>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</si>
  <si>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</si>
  <si>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</si>
  <si>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</si>
  <si>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</si>
  <si>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</si>
  <si>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</si>
  <si>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</si>
  <si>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</si>
  <si>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</si>
  <si>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</si>
  <si>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</si>
  <si>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</si>
  <si>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</si>
  <si>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</si>
  <si>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</si>
  <si>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</si>
  <si>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</si>
  <si>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</si>
  <si>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</si>
  <si>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</si>
  <si>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</si>
  <si>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</si>
  <si>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</si>
  <si>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</si>
  <si>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</si>
  <si>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</si>
  <si>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</si>
  <si>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</si>
  <si>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</si>
  <si>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</si>
  <si>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</si>
  <si>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</si>
  <si>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</si>
  <si>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</si>
  <si>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</si>
  <si>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</si>
  <si>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</si>
  <si>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</si>
  <si>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</si>
  <si>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</si>
  <si>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</si>
  <si>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</si>
  <si>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</si>
  <si>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</si>
  <si>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</si>
  <si>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</si>
  <si>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</si>
  <si>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</si>
  <si>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</si>
  <si>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</si>
  <si>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</si>
  <si>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</si>
  <si>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</si>
  <si>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</si>
  <si>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</si>
  <si>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</si>
  <si>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</si>
  <si>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</si>
  <si>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</si>
  <si>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</si>
  <si>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</si>
  <si>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</si>
  <si>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</si>
  <si>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</si>
  <si>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</si>
  <si>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</si>
  <si>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</si>
  <si>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</si>
  <si>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</si>
  <si>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</si>
  <si>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</si>
  <si>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</si>
  <si>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</si>
  <si>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</si>
  <si>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</si>
  <si>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</si>
  <si>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</si>
  <si>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</si>
  <si>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</si>
  <si>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</si>
  <si>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</si>
  <si>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</si>
  <si>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</si>
  <si>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</si>
  <si>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</si>
  <si>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</si>
  <si>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</si>
  <si>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</si>
  <si>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</si>
  <si>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</si>
  <si>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</si>
  <si>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</si>
  <si>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</si>
  <si>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</si>
  <si>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</si>
  <si>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</si>
  <si>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</si>
  <si>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</si>
  <si>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</si>
  <si>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</si>
  <si>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</si>
  <si>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</si>
  <si>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</si>
  <si>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</si>
  <si>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</si>
  <si>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</si>
  <si>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</si>
  <si>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</si>
  <si>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</si>
  <si>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</si>
  <si>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</si>
  <si>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</si>
  <si>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</si>
  <si>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</si>
  <si>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</si>
  <si>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</si>
  <si>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</si>
  <si>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</si>
  <si>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</si>
  <si>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</si>
  <si>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</si>
  <si>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</si>
  <si>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</si>
  <si>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</si>
  <si>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</si>
  <si>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</si>
  <si>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</si>
  <si>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</si>
  <si>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</si>
  <si>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</si>
  <si>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</si>
  <si>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</si>
  <si>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</si>
  <si>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</si>
  <si>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</si>
  <si>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</si>
  <si>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</si>
  <si>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</si>
  <si>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</si>
  <si>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</si>
  <si>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</si>
  <si>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</si>
  <si>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</si>
  <si>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</si>
  <si>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</si>
  <si>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</si>
  <si>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</si>
  <si>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</si>
  <si>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</si>
  <si>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</si>
  <si>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</si>
  <si>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</si>
  <si>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</si>
  <si>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</si>
  <si>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</si>
  <si>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</si>
  <si>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</si>
  <si>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</si>
  <si>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</si>
  <si>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</si>
  <si>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</si>
  <si>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</si>
  <si>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</si>
  <si>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</si>
  <si>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</si>
  <si>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</si>
  <si>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</si>
  <si>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</si>
  <si>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</si>
  <si>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</si>
  <si>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</si>
  <si>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</si>
  <si>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</si>
  <si>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</si>
  <si>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</si>
  <si>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</si>
  <si>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</si>
  <si>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</si>
  <si>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</si>
  <si>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</si>
  <si>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</si>
  <si>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</si>
  <si>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</si>
  <si>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</si>
  <si>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</si>
  <si>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</si>
  <si>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</si>
  <si>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</si>
  <si>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</si>
  <si>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</si>
  <si>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</si>
  <si>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</si>
  <si>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</si>
  <si>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</si>
  <si>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</si>
  <si>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</si>
  <si>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</si>
  <si>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</si>
  <si>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</si>
  <si>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</si>
  <si>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</si>
  <si>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</si>
  <si>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</si>
  <si>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</si>
  <si>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</si>
  <si>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</si>
  <si>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</si>
  <si>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</si>
  <si>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</si>
  <si>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</si>
  <si>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</si>
  <si>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</si>
  <si>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</si>
  <si>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</si>
  <si>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</si>
  <si>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</si>
  <si>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</si>
  <si>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</si>
  <si>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</si>
  <si>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</si>
  <si>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</si>
  <si>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</si>
  <si>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</si>
  <si>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</si>
  <si>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</si>
  <si>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</si>
  <si>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</si>
  <si>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</si>
  <si>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</si>
  <si>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</si>
  <si>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</si>
  <si>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</si>
  <si>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</si>
  <si>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</si>
  <si>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</si>
  <si>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</si>
  <si>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</si>
  <si>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</si>
  <si>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</si>
  <si>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</si>
  <si>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</si>
  <si>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</si>
  <si>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</si>
  <si>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</si>
  <si>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</si>
  <si>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</si>
  <si>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</si>
  <si>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</si>
  <si>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</si>
  <si>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</si>
  <si>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</si>
  <si>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</si>
  <si>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</si>
  <si>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</si>
  <si>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</si>
  <si>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</si>
  <si>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</si>
  <si>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</si>
  <si>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</si>
  <si>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</si>
  <si>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</si>
  <si>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</si>
  <si>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</si>
  <si>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</si>
  <si>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</si>
  <si>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</si>
  <si>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</si>
  <si>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</si>
  <si>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</si>
  <si>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</si>
  <si>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</si>
  <si>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</si>
  <si>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</si>
  <si>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</si>
  <si>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</si>
  <si>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</si>
  <si>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</si>
  <si>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</si>
  <si>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</si>
  <si>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</si>
  <si>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</si>
  <si>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</si>
  <si>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</si>
  <si>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</si>
  <si>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</si>
  <si>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</si>
  <si>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</si>
  <si>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</si>
  <si>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</si>
  <si>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</si>
  <si>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</si>
  <si>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</si>
  <si>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</si>
  <si>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</si>
  <si>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</si>
  <si>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</si>
  <si>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</si>
  <si>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</si>
  <si>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</si>
  <si>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</si>
  <si>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</si>
  <si>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</si>
  <si>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</si>
  <si>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</si>
  <si>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</si>
  <si>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</si>
  <si>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</si>
  <si>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</si>
  <si>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</si>
  <si>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</si>
  <si>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</si>
  <si>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</si>
  <si>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</si>
  <si>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</si>
  <si>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</si>
  <si>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</si>
  <si>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</si>
  <si>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</si>
  <si>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</si>
  <si>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</si>
  <si>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</si>
  <si>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</si>
  <si>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</si>
  <si>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</si>
  <si>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</si>
  <si>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</si>
  <si>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</si>
  <si>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</si>
  <si>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</si>
  <si>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</si>
  <si>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</si>
  <si>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</si>
  <si>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</si>
  <si>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</si>
  <si>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</si>
  <si>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</si>
  <si>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</si>
  <si>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</si>
  <si>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</si>
  <si>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</si>
  <si>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</si>
  <si>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</si>
  <si>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</si>
  <si>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</si>
  <si>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</si>
  <si>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</si>
  <si>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</si>
  <si>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</si>
  <si>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</si>
  <si>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</si>
  <si>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</si>
  <si>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</si>
  <si>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</si>
  <si>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</si>
  <si>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</si>
  <si>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</si>
  <si>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</si>
  <si>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</si>
  <si>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</si>
  <si>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</si>
  <si>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</si>
  <si>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</si>
  <si>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</si>
  <si>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</si>
  <si>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</si>
  <si>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</si>
  <si>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</si>
  <si>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</si>
  <si>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</si>
  <si>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</si>
  <si>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</si>
  <si>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</si>
  <si>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</si>
  <si>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</si>
  <si>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</si>
  <si>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</si>
  <si>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</si>
  <si>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</si>
  <si>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</si>
  <si>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</si>
  <si>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</si>
  <si>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</si>
  <si>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</si>
  <si>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</si>
  <si>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</si>
  <si>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</si>
  <si>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</si>
  <si>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</si>
  <si>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</si>
  <si>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</si>
  <si>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</si>
  <si>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</si>
  <si>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</si>
  <si>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</si>
  <si>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</si>
  <si>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</si>
  <si>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</si>
  <si>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</si>
  <si>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</si>
  <si>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</si>
  <si>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</si>
  <si>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</si>
  <si>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</si>
  <si>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</si>
  <si>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</si>
  <si>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</si>
  <si>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</si>
  <si>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</si>
  <si>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</si>
  <si>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</si>
  <si>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</si>
  <si>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</si>
  <si>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</si>
  <si>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</si>
  <si>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</si>
  <si>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</si>
  <si>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</si>
  <si>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</si>
  <si>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</si>
  <si>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</si>
  <si>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</si>
  <si>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</si>
  <si>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</si>
  <si>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</si>
  <si>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</si>
  <si>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</si>
  <si>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</si>
  <si>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</si>
  <si>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</si>
  <si>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</si>
  <si>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</si>
  <si>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</si>
  <si>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</si>
  <si>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</si>
  <si>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</si>
  <si>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</si>
  <si>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</si>
  <si>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</si>
  <si>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</si>
  <si>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</si>
  <si>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</si>
  <si>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</si>
  <si>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</si>
  <si>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</si>
  <si>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</si>
  <si>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</si>
  <si>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</si>
  <si>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</si>
  <si>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</si>
  <si>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</si>
  <si>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</si>
  <si>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</si>
  <si>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</si>
  <si>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</si>
  <si>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</si>
  <si>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</si>
  <si>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</si>
  <si>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</si>
  <si>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</si>
  <si>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</si>
  <si>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</si>
  <si>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</si>
  <si>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</si>
  <si>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</si>
  <si>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</si>
  <si>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</si>
  <si>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</si>
  <si>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</si>
  <si>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</si>
  <si>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</si>
  <si>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</si>
  <si>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</si>
  <si>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</si>
  <si>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</si>
  <si>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</si>
  <si>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</si>
  <si>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</si>
  <si>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</si>
  <si>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</si>
  <si>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</si>
  <si>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</si>
  <si>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</si>
  <si>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</si>
  <si>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</si>
  <si>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</si>
  <si>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</si>
  <si>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</si>
  <si>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</si>
  <si>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</si>
  <si>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</si>
  <si>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</si>
  <si>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</si>
  <si>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</si>
  <si>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</si>
  <si>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</si>
  <si>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</si>
  <si>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</si>
  <si>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</si>
  <si>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</si>
  <si>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</si>
  <si>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</si>
  <si>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</si>
  <si>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</si>
  <si>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</si>
  <si>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</si>
  <si>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</si>
  <si>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</si>
  <si>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</si>
  <si>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</si>
  <si>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</si>
  <si>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</si>
  <si>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</si>
  <si>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</si>
  <si>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</si>
  <si>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</si>
  <si>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</si>
  <si>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</si>
  <si>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</si>
  <si>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</si>
  <si>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</si>
  <si>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</si>
  <si>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</si>
  <si>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</si>
  <si>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</si>
  <si>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</si>
  <si>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</si>
  <si>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</si>
  <si>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</si>
  <si>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</si>
  <si>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</si>
  <si>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</si>
  <si>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</si>
  <si>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</si>
  <si>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</si>
  <si>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</si>
  <si>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</si>
  <si>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</si>
  <si>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</si>
  <si>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</si>
  <si>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</si>
  <si>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</si>
  <si>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</si>
  <si>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</si>
  <si>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</si>
  <si>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</si>
  <si>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</si>
  <si>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</si>
  <si>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</si>
  <si>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</si>
  <si>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</si>
  <si>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</si>
  <si>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</si>
  <si>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</si>
  <si>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</si>
  <si>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</si>
  <si>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</si>
  <si>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</si>
  <si>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</si>
  <si>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</si>
  <si>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</si>
  <si>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</si>
  <si>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</si>
  <si>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</si>
  <si>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</si>
  <si>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</si>
  <si>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</si>
  <si>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</si>
  <si>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</si>
  <si>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</si>
  <si>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</si>
  <si>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</si>
  <si>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</si>
  <si>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</si>
  <si>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</si>
  <si>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</si>
  <si>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</si>
  <si>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</si>
  <si>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</si>
  <si>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</si>
  <si>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</si>
  <si>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</si>
  <si>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</si>
  <si>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</si>
  <si>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</si>
  <si>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</si>
  <si>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</si>
  <si>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</si>
  <si>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</si>
  <si>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</si>
  <si>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</si>
  <si>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</si>
  <si>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</si>
  <si>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</si>
  <si>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</si>
  <si>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</si>
  <si>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</si>
  <si>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</si>
  <si>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</si>
  <si>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</si>
  <si>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</si>
  <si>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</si>
  <si>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</si>
  <si>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</si>
  <si>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</si>
  <si>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</si>
  <si>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</si>
  <si>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</si>
  <si>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</si>
  <si>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</si>
  <si>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</si>
  <si>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</si>
  <si>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</si>
  <si>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</si>
  <si>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</si>
  <si>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</si>
  <si>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</si>
  <si>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</si>
  <si>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</si>
  <si>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</si>
  <si>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</si>
  <si>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</si>
  <si>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</si>
  <si>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</si>
  <si>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</si>
  <si>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</si>
  <si>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</si>
  <si>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</si>
  <si>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</si>
  <si>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</si>
  <si>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</si>
  <si>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</si>
  <si>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</si>
  <si>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</si>
  <si>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</si>
  <si>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</si>
  <si>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</si>
  <si>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</si>
  <si>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</si>
  <si>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</si>
  <si>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</si>
  <si>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</si>
  <si>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</si>
  <si>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</si>
  <si>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</si>
  <si>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</si>
  <si>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</si>
  <si>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</si>
  <si>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</si>
  <si>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</si>
  <si>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</si>
  <si>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</si>
  <si>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</si>
  <si>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</si>
  <si>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</si>
  <si>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</si>
  <si>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</si>
  <si>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</si>
  <si>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</si>
  <si>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</si>
  <si>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</si>
  <si>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</si>
  <si>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</si>
  <si>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</si>
  <si>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</si>
  <si>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</si>
  <si>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</si>
  <si>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</si>
  <si>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</si>
  <si>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</si>
  <si>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</si>
  <si>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</si>
  <si>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</si>
  <si>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</si>
  <si>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</si>
  <si>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</si>
  <si>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</si>
  <si>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</si>
  <si>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</si>
  <si>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</si>
  <si>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</si>
  <si>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</si>
  <si>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</si>
  <si>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</si>
  <si>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</si>
  <si>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</si>
  <si>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</si>
  <si>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</si>
  <si>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</si>
  <si>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</si>
  <si>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</si>
  <si>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</si>
  <si>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</si>
  <si>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</si>
  <si>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</si>
  <si>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</si>
  <si>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</si>
  <si>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</si>
  <si>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</si>
  <si>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</si>
  <si>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</si>
  <si>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</si>
  <si>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</si>
  <si>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</si>
  <si>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</si>
  <si>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</si>
  <si>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</si>
  <si>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</si>
  <si>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</si>
  <si>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</si>
  <si>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</si>
  <si>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</si>
  <si>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</si>
  <si>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</si>
  <si>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</si>
  <si>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</si>
  <si>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</si>
  <si>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</si>
  <si>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</si>
  <si>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</si>
  <si>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</si>
  <si>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</si>
  <si>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</si>
  <si>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</si>
  <si>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</si>
  <si>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</si>
  <si>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</si>
  <si>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</si>
  <si>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</si>
  <si>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</si>
  <si>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</si>
  <si>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</si>
  <si>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</si>
  <si>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</si>
  <si>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</si>
  <si>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</si>
  <si>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</si>
  <si>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</si>
  <si>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</si>
  <si>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</si>
  <si>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</si>
  <si>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</si>
  <si>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</si>
  <si>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</si>
  <si>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</si>
  <si>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</si>
  <si>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</si>
  <si>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</si>
  <si>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</si>
  <si>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</si>
  <si>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</si>
  <si>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</si>
  <si>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</si>
  <si>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</si>
  <si>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</si>
  <si>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</si>
  <si>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</si>
  <si>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</si>
  <si>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</si>
  <si>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</si>
  <si>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</si>
  <si>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</si>
  <si>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</si>
  <si>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</si>
  <si>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</si>
  <si>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</si>
  <si>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</si>
  <si>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</si>
  <si>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</si>
  <si>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</si>
  <si>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</si>
  <si>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</si>
  <si>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</si>
  <si>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</si>
  <si>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</si>
  <si>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</si>
  <si>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</si>
  <si>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</si>
  <si>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</si>
  <si>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</si>
  <si>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</si>
  <si>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</si>
  <si>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</si>
  <si>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</si>
  <si>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</si>
  <si>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</si>
  <si>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</si>
  <si>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</si>
  <si>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</si>
  <si>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</si>
  <si>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</si>
  <si>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</si>
  <si>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</si>
  <si>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</si>
  <si>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</si>
  <si>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</si>
  <si>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</si>
  <si>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</si>
  <si>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</si>
  <si>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</si>
  <si>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</si>
  <si>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</si>
  <si>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</si>
  <si>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</si>
  <si>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</si>
  <si>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</si>
  <si>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</si>
  <si>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</si>
  <si>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</si>
  <si>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</si>
  <si>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</si>
  <si>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</si>
  <si>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</si>
  <si>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</si>
  <si>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</si>
  <si>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</si>
  <si>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</si>
  <si>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</si>
  <si>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</si>
  <si>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</si>
  <si>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</si>
  <si>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</si>
  <si>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</si>
  <si>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</si>
  <si>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</si>
  <si>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</si>
  <si>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</si>
  <si>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</si>
  <si>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</si>
  <si>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</si>
  <si>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</si>
  <si>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</si>
  <si>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</si>
  <si>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</si>
  <si>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</si>
  <si>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</si>
  <si>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</si>
  <si>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</si>
  <si>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</si>
  <si>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</si>
  <si>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</si>
  <si>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</si>
  <si>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</si>
  <si>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</si>
  <si>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</si>
  <si>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</si>
  <si>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</si>
  <si>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</si>
  <si>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</si>
  <si>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</si>
  <si>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</si>
  <si>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</si>
  <si>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</si>
  <si>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</si>
  <si>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</si>
  <si>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</si>
  <si>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</si>
  <si>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</si>
  <si>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</si>
  <si>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</si>
  <si>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</si>
  <si>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</si>
  <si>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</si>
  <si>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</si>
  <si>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</si>
  <si>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</si>
  <si>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</si>
  <si>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</si>
  <si>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</si>
  <si>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</si>
  <si>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</si>
  <si>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</si>
  <si>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</si>
  <si>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</si>
  <si>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</si>
  <si>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</si>
  <si>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</si>
  <si>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</si>
  <si>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</si>
  <si>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</si>
  <si>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</si>
  <si>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</si>
  <si>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</si>
  <si>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</si>
  <si>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</si>
  <si>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</si>
  <si>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</si>
  <si>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</si>
  <si>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</si>
  <si>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</si>
  <si>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</si>
  <si>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</si>
  <si>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</si>
  <si>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</si>
  <si>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</si>
  <si>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</si>
  <si>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</si>
  <si>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</si>
  <si>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</si>
  <si>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</si>
  <si>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</si>
  <si>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</si>
  <si>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</si>
  <si>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</si>
  <si>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</si>
  <si>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</si>
  <si>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</si>
  <si>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</si>
  <si>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</si>
  <si>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</si>
  <si>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</si>
  <si>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</si>
  <si>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</si>
  <si>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</si>
  <si>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</si>
  <si>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</si>
  <si>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</si>
  <si>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</si>
  <si>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</si>
  <si>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</si>
  <si>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</si>
  <si>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</si>
  <si>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</si>
  <si>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</si>
  <si>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</si>
  <si>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</si>
  <si>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</si>
  <si>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</si>
  <si>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</si>
  <si>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</si>
  <si>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</si>
  <si>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</si>
  <si>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</si>
  <si>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</si>
  <si>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</si>
  <si>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</si>
  <si>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</si>
  <si>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</si>
  <si>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</si>
  <si>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</si>
  <si>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</si>
  <si>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</si>
  <si>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</si>
  <si>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</si>
  <si>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</si>
  <si>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</si>
  <si>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</si>
  <si>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</si>
  <si>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</si>
  <si>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</si>
  <si>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</si>
  <si>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</si>
  <si>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</si>
  <si>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</si>
  <si>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</si>
  <si>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</si>
  <si>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</si>
  <si>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</si>
  <si>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</si>
  <si>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</si>
  <si>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</si>
  <si>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</si>
  <si>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</si>
  <si>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</si>
  <si>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</si>
  <si>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</si>
  <si>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</si>
  <si>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</si>
  <si>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</si>
  <si>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</si>
  <si>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</si>
  <si>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</si>
  <si>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</si>
  <si>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</si>
  <si>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</si>
  <si>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</si>
  <si>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</si>
  <si>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</si>
  <si>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</si>
  <si>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</si>
  <si>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</si>
  <si>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</si>
  <si>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</si>
  <si>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</si>
  <si>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</si>
  <si>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</si>
  <si>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</si>
  <si>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</si>
  <si>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</si>
  <si>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</si>
  <si>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</si>
  <si>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</si>
  <si>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</si>
  <si>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</si>
  <si>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</si>
  <si>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</si>
  <si>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</si>
  <si>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</si>
  <si>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</si>
  <si>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</si>
  <si>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</si>
  <si>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</si>
  <si>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</si>
  <si>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</si>
  <si>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</si>
  <si>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</si>
  <si>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</si>
  <si>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</si>
  <si>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</si>
  <si>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</si>
  <si>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</si>
  <si>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</si>
  <si>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</si>
  <si>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</si>
  <si>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</si>
  <si>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</si>
  <si>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</si>
  <si>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</si>
  <si>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</si>
  <si>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</si>
  <si>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</si>
  <si>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</si>
  <si>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</si>
  <si>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</si>
  <si>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</si>
  <si>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</si>
  <si>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</si>
  <si>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</si>
  <si>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</si>
  <si>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</si>
  <si>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</si>
  <si>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</si>
  <si>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</si>
  <si>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</si>
  <si>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</si>
  <si>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</si>
  <si>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</si>
  <si>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</si>
  <si>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</si>
  <si>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</si>
  <si>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</si>
  <si>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</si>
  <si>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</si>
  <si>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</si>
  <si>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</si>
  <si>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</si>
  <si>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</si>
  <si>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</si>
  <si>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</si>
  <si>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</si>
  <si>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</si>
  <si>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</si>
  <si>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</si>
  <si>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</si>
  <si>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</si>
  <si>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</si>
  <si>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</si>
  <si>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</si>
  <si>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</si>
  <si>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</si>
  <si>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</si>
  <si>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</si>
  <si>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</si>
  <si>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</si>
  <si>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</si>
  <si>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</si>
  <si>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</si>
  <si>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</si>
  <si>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</si>
  <si>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</si>
  <si>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</si>
  <si>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</si>
  <si>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</si>
  <si>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</si>
  <si>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</si>
  <si>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</si>
  <si>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</si>
  <si>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</si>
  <si>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</si>
  <si>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</si>
  <si>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</si>
  <si>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</si>
  <si>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</si>
  <si>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</si>
  <si>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</si>
  <si>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</si>
  <si>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</si>
  <si>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</si>
  <si>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</si>
  <si>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</si>
  <si>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</si>
  <si>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</si>
  <si>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</si>
  <si>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</si>
  <si>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</si>
  <si>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</si>
  <si>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</si>
  <si>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</si>
  <si>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</si>
  <si>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</si>
  <si>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</si>
  <si>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</si>
  <si>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</si>
  <si>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</si>
  <si>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</si>
  <si>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</si>
  <si>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</si>
  <si>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</si>
  <si>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</si>
  <si>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</si>
  <si>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</si>
  <si>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</si>
  <si>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</si>
  <si>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</si>
  <si>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</si>
  <si>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</si>
  <si>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</si>
  <si>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</si>
  <si>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</si>
  <si>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</si>
  <si>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</si>
  <si>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</si>
  <si>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</si>
  <si>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</si>
  <si>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</si>
  <si>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</si>
  <si>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</si>
  <si>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</si>
  <si>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</si>
  <si>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</si>
  <si>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</si>
  <si>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</si>
  <si>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</si>
  <si>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</si>
  <si>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</si>
  <si>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</si>
  <si>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</si>
  <si>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</si>
  <si>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</si>
  <si>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</si>
  <si>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</si>
  <si>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</si>
  <si>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</si>
  <si>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</si>
  <si>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</si>
  <si>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</si>
  <si>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</si>
  <si>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</si>
  <si>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</si>
  <si>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</si>
  <si>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</si>
  <si>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</si>
  <si>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</si>
  <si>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</si>
  <si>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</si>
  <si>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</si>
  <si>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</si>
  <si>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</si>
  <si>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</si>
  <si>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</si>
  <si>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</si>
  <si>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</si>
  <si>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</si>
  <si>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</si>
  <si>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</si>
  <si>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</si>
  <si>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</si>
  <si>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</si>
  <si>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</si>
  <si>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</si>
  <si>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</si>
  <si>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</si>
  <si>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</si>
  <si>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</si>
  <si>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</si>
  <si>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</si>
  <si>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</si>
  <si>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</si>
  <si>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</si>
  <si>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</si>
  <si>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</si>
  <si>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</si>
  <si>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</si>
  <si>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</si>
  <si>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</si>
  <si>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</si>
  <si>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</si>
  <si>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</si>
  <si>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</si>
  <si>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</si>
  <si>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</si>
  <si>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</si>
  <si>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</si>
  <si>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</si>
  <si>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</si>
  <si>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</si>
  <si>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</si>
  <si>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</si>
  <si>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</si>
  <si>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</si>
  <si>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</si>
  <si>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</si>
  <si>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</si>
  <si>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</si>
  <si>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</si>
  <si>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</si>
  <si>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</si>
  <si>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</si>
  <si>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</si>
  <si>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</si>
  <si>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</si>
  <si>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</si>
  <si>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</si>
  <si>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</si>
  <si>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</si>
  <si>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</si>
  <si>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</si>
  <si>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</si>
  <si>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</si>
  <si>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</si>
  <si>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</si>
  <si>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</si>
  <si>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</si>
  <si>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</si>
  <si>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</si>
  <si>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</si>
  <si>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</si>
  <si>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</si>
  <si>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</si>
  <si>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</si>
  <si>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</si>
  <si>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</si>
  <si>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</si>
  <si>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</si>
  <si>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</si>
  <si>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</si>
  <si>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</si>
  <si>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</si>
  <si>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</si>
  <si>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</si>
  <si>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</si>
  <si>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</si>
  <si>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</si>
  <si>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</si>
  <si>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</si>
  <si>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</si>
  <si>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</si>
  <si>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</si>
  <si>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</si>
  <si>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</si>
  <si>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</si>
  <si>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</si>
  <si>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</si>
  <si>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</si>
  <si>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</si>
  <si>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</si>
  <si>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</si>
  <si>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</si>
  <si>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</si>
  <si>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</si>
  <si>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</si>
  <si>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</si>
  <si>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</si>
  <si>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</si>
  <si>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</si>
  <si>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</si>
  <si>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</si>
  <si>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</si>
  <si>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</si>
  <si>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</si>
  <si>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</si>
  <si>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</si>
  <si>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</si>
  <si>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</si>
  <si>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</si>
  <si>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</si>
  <si>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</si>
  <si>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</si>
  <si>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</si>
  <si>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</si>
  <si>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</si>
  <si>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</si>
  <si>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</si>
  <si>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</si>
  <si>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</si>
  <si>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</si>
  <si>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</si>
  <si>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</si>
  <si>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</si>
  <si>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</si>
  <si>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</si>
  <si>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</si>
  <si>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</si>
  <si>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</si>
  <si>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</si>
  <si>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</si>
  <si>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</si>
  <si>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</si>
  <si>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</si>
  <si>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</si>
  <si>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</si>
  <si>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</si>
  <si>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</si>
  <si>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</si>
  <si>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</si>
  <si>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</si>
  <si>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</si>
  <si>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</si>
  <si>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</si>
  <si>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</si>
  <si>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</si>
  <si>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</si>
  <si>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</si>
  <si>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</si>
  <si>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</si>
  <si>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</si>
  <si>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</si>
  <si>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</si>
  <si>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</si>
  <si>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</si>
  <si>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</si>
  <si>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</si>
  <si>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</si>
  <si>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</si>
  <si>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</si>
  <si>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</si>
  <si>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</si>
  <si>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</si>
  <si>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</si>
  <si>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</si>
  <si>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</si>
  <si>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</si>
  <si>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</si>
  <si>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</si>
  <si>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</si>
  <si>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</si>
  <si>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</si>
  <si>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</si>
  <si>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</si>
  <si>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</si>
  <si>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</si>
  <si>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</si>
  <si>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</si>
  <si>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</si>
  <si>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</si>
  <si>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</si>
  <si>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</si>
  <si>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</si>
  <si>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</si>
  <si>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</si>
  <si>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</si>
  <si>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</si>
  <si>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</si>
  <si>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</si>
  <si>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</si>
  <si>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</si>
  <si>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</si>
  <si>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</si>
  <si>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</si>
  <si>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</si>
  <si>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</si>
  <si>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</si>
  <si>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</si>
  <si>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</si>
  <si>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</si>
  <si>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</si>
  <si>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</si>
  <si>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</si>
  <si>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</si>
  <si>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</si>
  <si>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</si>
  <si>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</si>
  <si>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</si>
  <si>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</si>
  <si>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</si>
  <si>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</si>
  <si>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</si>
  <si>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</si>
  <si>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</si>
  <si>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</si>
  <si>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</si>
  <si>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</si>
  <si>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</si>
  <si>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</si>
  <si>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</si>
  <si>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</si>
  <si>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</si>
  <si>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</si>
  <si>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</si>
  <si>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</si>
  <si>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</si>
  <si>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</si>
  <si>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</si>
  <si>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</si>
  <si>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</si>
  <si>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</si>
  <si>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</si>
  <si>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</si>
  <si>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</si>
  <si>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</si>
  <si>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</si>
  <si>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</si>
  <si>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</si>
  <si>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</si>
  <si>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</si>
  <si>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</si>
  <si>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</si>
  <si>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</si>
  <si>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</si>
  <si>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</si>
  <si>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</si>
  <si>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</si>
  <si>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</si>
  <si>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</si>
  <si>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</si>
  <si>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</si>
  <si>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</si>
  <si>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</si>
  <si>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</si>
  <si>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</si>
  <si>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</si>
  <si>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</si>
  <si>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</si>
  <si>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</si>
  <si>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</si>
  <si>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</si>
  <si>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</si>
  <si>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</si>
  <si>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</si>
  <si>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</si>
  <si>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</si>
  <si>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</si>
  <si>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</si>
  <si>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</si>
  <si>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</si>
  <si>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</si>
  <si>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</si>
  <si>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</si>
  <si>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</si>
  <si>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</si>
  <si>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</si>
  <si>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</si>
  <si>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</si>
  <si>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</si>
  <si>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</si>
  <si>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</si>
  <si>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</si>
  <si>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</si>
  <si>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</si>
  <si>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</si>
  <si>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</si>
  <si>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</si>
  <si>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</si>
  <si>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</si>
  <si>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</si>
  <si>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</si>
  <si>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</si>
  <si>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</si>
  <si>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</si>
  <si>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</si>
  <si>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</si>
  <si>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</si>
  <si>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</si>
  <si>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</si>
  <si>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</si>
  <si>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</si>
  <si>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</si>
  <si>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</si>
  <si>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</si>
  <si>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</si>
  <si>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</si>
  <si>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</si>
  <si>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</si>
  <si>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</si>
  <si>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</si>
  <si>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</si>
  <si>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</si>
  <si>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</si>
  <si>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</si>
  <si>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</si>
  <si>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</si>
  <si>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</si>
  <si>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</si>
  <si>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</si>
  <si>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</si>
  <si>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</si>
  <si>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</si>
  <si>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</si>
  <si>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</si>
  <si>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</si>
  <si>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</si>
  <si>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</si>
  <si>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</si>
  <si>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</si>
  <si>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</si>
  <si>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</si>
  <si>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</si>
  <si>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</si>
  <si>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</si>
  <si>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</si>
  <si>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</si>
  <si>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</si>
  <si>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</si>
  <si>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</si>
  <si>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</si>
  <si>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</si>
  <si>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</si>
  <si>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</si>
  <si>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</si>
  <si>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</si>
  <si>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</si>
  <si>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</si>
  <si>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</si>
  <si>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</si>
  <si>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</si>
  <si>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</si>
  <si>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</si>
  <si>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</si>
  <si>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</si>
  <si>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</si>
  <si>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</si>
  <si>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</si>
  <si>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</si>
  <si>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</si>
  <si>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</si>
  <si>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</si>
  <si>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</si>
  <si>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</si>
  <si>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</si>
  <si>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</si>
  <si>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</si>
  <si>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</si>
  <si>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</si>
  <si>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</si>
  <si>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</si>
  <si>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</si>
  <si>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</si>
  <si>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</si>
  <si>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</si>
  <si>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</si>
  <si>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</si>
  <si>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</si>
  <si>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</si>
  <si>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</si>
  <si>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</si>
  <si>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</si>
  <si>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</si>
  <si>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</si>
  <si>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</si>
  <si>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</si>
  <si>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</si>
  <si>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</si>
  <si>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</si>
  <si>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</si>
  <si>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</si>
  <si>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</si>
  <si>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</si>
  <si>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</si>
  <si>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</si>
  <si>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</si>
  <si>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</si>
  <si>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</si>
  <si>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</si>
  <si>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</si>
  <si>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</si>
  <si>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</si>
  <si>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</si>
  <si>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</si>
  <si>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</si>
  <si>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</si>
  <si>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</si>
  <si>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</si>
  <si>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</si>
  <si>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</si>
  <si>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</si>
  <si>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</si>
  <si>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</si>
  <si>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</si>
  <si>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</si>
  <si>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</si>
  <si>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</si>
  <si>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</si>
  <si>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</si>
  <si>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</si>
  <si>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</si>
  <si>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</si>
  <si>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</si>
  <si>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</si>
  <si>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</si>
  <si>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</si>
  <si>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</si>
  <si>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</si>
  <si>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</si>
  <si>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</si>
  <si>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</si>
  <si>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</si>
  <si>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</si>
  <si>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</si>
  <si>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</si>
  <si>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</si>
  <si>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</si>
  <si>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</si>
  <si>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</si>
  <si>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</si>
  <si>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</si>
  <si>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</si>
  <si>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</si>
  <si>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</si>
  <si>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</si>
  <si>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</si>
  <si>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</si>
  <si>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</si>
  <si>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</si>
  <si>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</si>
  <si>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</si>
  <si>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</si>
  <si>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</si>
  <si>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</si>
  <si>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</si>
  <si>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</si>
  <si>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</si>
  <si>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</si>
  <si>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</si>
  <si>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</si>
  <si>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</si>
  <si>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</si>
  <si>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</si>
  <si>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</si>
  <si>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</si>
  <si>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</si>
  <si>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</si>
  <si>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</si>
  <si>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</si>
  <si>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</si>
  <si>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</si>
  <si>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</si>
  <si>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</si>
  <si>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</si>
  <si>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</si>
  <si>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</si>
  <si>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</si>
  <si>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</si>
  <si>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</si>
  <si>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</si>
  <si>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</si>
  <si>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</si>
  <si>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</si>
  <si>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</si>
  <si>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</si>
  <si>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</si>
  <si>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</si>
  <si>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</si>
  <si>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</si>
  <si>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</si>
  <si>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</si>
  <si>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</si>
  <si>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</si>
  <si>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</si>
  <si>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</si>
  <si>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</si>
  <si>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</si>
  <si>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</si>
  <si>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</si>
  <si>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</si>
  <si>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</si>
  <si>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</si>
  <si>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</si>
  <si>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</si>
  <si>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</si>
  <si>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</si>
  <si>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</si>
  <si>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</si>
  <si>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</si>
  <si>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</si>
  <si>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</si>
  <si>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</si>
  <si>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</si>
  <si>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</si>
  <si>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</si>
  <si>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</si>
  <si>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</si>
  <si>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</si>
  <si>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</si>
  <si>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</si>
  <si>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</si>
  <si>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</si>
  <si>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</si>
  <si>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</si>
  <si>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</si>
  <si>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</si>
  <si>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</si>
  <si>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</si>
  <si>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</si>
  <si>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</si>
  <si>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</si>
  <si>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</si>
  <si>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</si>
  <si>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</si>
  <si>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</si>
  <si>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</si>
  <si>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</si>
  <si>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</si>
  <si>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</si>
  <si>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</si>
  <si>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</si>
  <si>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</si>
  <si>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</si>
  <si>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</si>
  <si>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</si>
  <si>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</si>
  <si>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</si>
  <si>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</si>
  <si>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</si>
  <si>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</si>
  <si>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</si>
  <si>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</si>
  <si>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</si>
  <si>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</si>
  <si>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</si>
  <si>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</si>
  <si>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</si>
  <si>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</si>
  <si>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</si>
  <si>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</si>
  <si>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</si>
  <si>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</si>
  <si>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</si>
  <si>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</si>
  <si>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</si>
  <si>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</si>
  <si>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</si>
  <si>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</si>
  <si>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</si>
  <si>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</si>
  <si>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</si>
  <si>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</si>
  <si>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</si>
  <si>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</si>
  <si>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</si>
  <si>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</si>
  <si>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</si>
  <si>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</si>
  <si>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</si>
  <si>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</si>
  <si>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</si>
  <si>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</si>
  <si>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</si>
  <si>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</si>
  <si>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</si>
  <si>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</si>
  <si>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</si>
  <si>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</si>
  <si>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</si>
  <si>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</si>
  <si>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</si>
  <si>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</si>
  <si>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</si>
  <si>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</si>
  <si>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</si>
  <si>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</si>
  <si>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</si>
  <si>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</si>
  <si>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</si>
  <si>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</si>
  <si>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</si>
  <si>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</si>
  <si>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</si>
  <si>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</si>
  <si>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</si>
  <si>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</si>
  <si>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</si>
  <si>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</si>
  <si>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</si>
  <si>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</si>
  <si>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</si>
  <si>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</si>
  <si>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</si>
  <si>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</si>
  <si>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</si>
  <si>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</si>
  <si>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</si>
  <si>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</si>
  <si>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</si>
  <si>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</si>
  <si>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</si>
  <si>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</si>
  <si>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</si>
  <si>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</si>
  <si>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</si>
  <si>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</si>
  <si>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</si>
  <si>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</si>
  <si>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</si>
  <si>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</si>
  <si>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</si>
  <si>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</si>
  <si>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</si>
  <si>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</si>
  <si>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</si>
  <si>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</si>
  <si>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</si>
  <si>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</si>
  <si>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</si>
  <si>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</si>
  <si>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</si>
  <si>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</si>
  <si>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</si>
  <si>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</si>
  <si>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</si>
  <si>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</si>
  <si>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</si>
  <si>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</si>
  <si>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</si>
  <si>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</si>
  <si>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</si>
  <si>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</si>
  <si>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</si>
  <si>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</si>
  <si>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</si>
  <si>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</si>
  <si>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</si>
  <si>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</si>
  <si>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</si>
  <si>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</si>
  <si>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</si>
  <si>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</si>
  <si>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</si>
  <si>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</si>
  <si>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</si>
  <si>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</si>
  <si>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</si>
  <si>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</si>
  <si>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</si>
  <si>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</si>
  <si>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</si>
  <si>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</si>
  <si>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</si>
  <si>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</si>
  <si>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</si>
  <si>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</si>
  <si>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</si>
  <si>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</si>
  <si>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</si>
  <si>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</si>
  <si>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</si>
  <si>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</si>
  <si>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</si>
  <si>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</si>
  <si>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</si>
  <si>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</si>
  <si>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</si>
  <si>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</si>
  <si>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</si>
  <si>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</si>
  <si>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</si>
  <si>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</si>
  <si>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</si>
  <si>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</si>
  <si>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</si>
  <si>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</si>
  <si>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</si>
  <si>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</si>
  <si>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</si>
  <si>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</si>
  <si>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</si>
  <si>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</si>
  <si>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</si>
  <si>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</si>
  <si>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</si>
  <si>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</si>
  <si>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</si>
  <si>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</si>
  <si>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</si>
  <si>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</si>
  <si>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</si>
  <si>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</si>
  <si>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</si>
  <si>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</si>
  <si>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</si>
  <si>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</si>
  <si>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</si>
  <si>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</si>
  <si>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</si>
  <si>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</si>
  <si>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</si>
  <si>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</si>
  <si>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</si>
  <si>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</si>
  <si>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</si>
  <si>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</si>
  <si>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</si>
  <si>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</si>
  <si>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</si>
  <si>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</si>
  <si>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</si>
  <si>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</si>
  <si>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</si>
  <si>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</si>
  <si>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</si>
  <si>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</si>
  <si>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</si>
  <si>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</si>
  <si>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</si>
  <si>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</si>
  <si>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</si>
  <si>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</si>
  <si>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</si>
  <si>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</si>
  <si>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</si>
  <si>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</si>
  <si>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</si>
  <si>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</si>
  <si>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</si>
  <si>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</si>
  <si>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</si>
  <si>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</si>
  <si>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</si>
  <si>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</si>
  <si>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</si>
  <si>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</si>
  <si>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</si>
  <si>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</si>
  <si>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</si>
  <si>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</si>
  <si>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</si>
  <si>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</si>
  <si>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</si>
  <si>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</si>
  <si>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</si>
  <si>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</si>
  <si>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</si>
  <si>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</si>
  <si>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</si>
  <si>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</si>
  <si>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</si>
  <si>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</si>
  <si>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</si>
  <si>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</si>
  <si>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</si>
  <si>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</si>
  <si>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</si>
  <si>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</si>
  <si>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</si>
  <si>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</si>
  <si>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</si>
  <si>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</si>
  <si>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</si>
  <si>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</si>
  <si>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</si>
  <si>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</si>
  <si>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</si>
  <si>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</si>
  <si>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</si>
  <si>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</si>
  <si>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</si>
  <si>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</si>
  <si>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</si>
  <si>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</si>
  <si>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</si>
  <si>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</si>
  <si>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</si>
  <si>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</si>
  <si>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</si>
  <si>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</si>
  <si>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</si>
  <si>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</si>
  <si>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</si>
  <si>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</si>
  <si>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</si>
  <si>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</si>
  <si>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</si>
  <si>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</si>
  <si>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</si>
  <si>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</si>
  <si>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</si>
  <si>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</si>
  <si>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</si>
  <si>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</si>
  <si>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</si>
  <si>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</si>
  <si>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</si>
  <si>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</si>
  <si>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</si>
  <si>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</si>
  <si>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</si>
  <si>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</si>
  <si>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</si>
  <si>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</si>
  <si>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</si>
  <si>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</si>
  <si>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</si>
  <si>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</si>
  <si>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</si>
  <si>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</si>
  <si>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</si>
  <si>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</si>
  <si>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</si>
  <si>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</si>
  <si>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</si>
  <si>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</si>
  <si>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</si>
  <si>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</si>
  <si>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</si>
  <si>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</si>
  <si>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</si>
  <si>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</si>
  <si>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</si>
  <si>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</si>
  <si>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</si>
  <si>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</si>
  <si>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</si>
  <si>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</si>
  <si>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</si>
  <si>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</si>
  <si>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</si>
  <si>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</si>
  <si>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</si>
  <si>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</si>
  <si>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</si>
  <si>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</si>
  <si>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</si>
  <si>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</si>
  <si>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</si>
  <si>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</si>
  <si>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</si>
  <si>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</si>
  <si>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</si>
  <si>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</si>
  <si>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</si>
  <si>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</si>
  <si>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</si>
  <si>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</si>
  <si>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</si>
  <si>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</si>
  <si>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</si>
  <si>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</si>
  <si>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</si>
  <si>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</si>
  <si>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</si>
  <si>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</si>
  <si>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</si>
  <si>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</si>
  <si>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</si>
  <si>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</si>
  <si>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</si>
  <si>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</si>
  <si>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</si>
  <si>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</si>
  <si>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</si>
  <si>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</si>
  <si>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</si>
  <si>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</si>
  <si>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</si>
  <si>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</si>
  <si>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</si>
  <si>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</si>
  <si>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</si>
  <si>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</si>
  <si>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</si>
  <si>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</si>
  <si>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</si>
  <si>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</si>
  <si>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</si>
  <si>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</si>
  <si>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</si>
  <si>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</si>
  <si>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</si>
  <si>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</si>
  <si>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</si>
  <si>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</si>
  <si>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</si>
  <si>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</si>
  <si>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</si>
  <si>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</si>
  <si>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</si>
  <si>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</si>
  <si>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</si>
  <si>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</si>
  <si>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</si>
  <si>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</si>
  <si>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</si>
  <si>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</si>
  <si>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</si>
  <si>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</si>
  <si>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</si>
  <si>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</si>
  <si>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</si>
  <si>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</si>
  <si>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</si>
  <si>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</si>
  <si>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</si>
  <si>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</si>
  <si>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</si>
  <si>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</si>
  <si>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</si>
  <si>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</si>
  <si>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</si>
  <si>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</si>
  <si>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</si>
  <si>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</si>
  <si>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</si>
  <si>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</si>
  <si>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</si>
  <si>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</si>
  <si>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</si>
  <si>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</si>
  <si>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</si>
  <si>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</si>
  <si>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</si>
  <si>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</si>
  <si>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</si>
  <si>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</si>
  <si>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</si>
  <si>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</si>
  <si>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</si>
  <si>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</si>
  <si>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</si>
  <si>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</si>
  <si>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</si>
  <si>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</si>
  <si>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</si>
  <si>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</si>
  <si>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</si>
  <si>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</si>
  <si>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</si>
  <si>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</si>
  <si>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</si>
  <si>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</si>
  <si>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</si>
  <si>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</si>
  <si>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</si>
  <si>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</si>
  <si>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</si>
  <si>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</si>
  <si>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</si>
  <si>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</si>
  <si>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</si>
  <si>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</si>
  <si>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</si>
  <si>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</si>
  <si>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</si>
  <si>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</si>
  <si>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</si>
  <si>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</si>
  <si>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</si>
  <si>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</si>
  <si>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</si>
  <si>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</si>
  <si>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</si>
  <si>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</si>
  <si>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</si>
  <si>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</si>
  <si>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</si>
  <si>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</si>
  <si>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</si>
  <si>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</si>
  <si>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</si>
  <si>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</si>
  <si>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</si>
  <si>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</si>
  <si>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</si>
  <si>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</si>
  <si>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</si>
  <si>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</si>
  <si>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</si>
  <si>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</si>
  <si>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</si>
  <si>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</si>
  <si>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</si>
  <si>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</si>
  <si>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</si>
  <si>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</si>
  <si>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</si>
  <si>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</si>
  <si>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</si>
  <si>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</si>
  <si>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</si>
  <si>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</si>
  <si>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</si>
  <si>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</si>
  <si>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</si>
  <si>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</si>
  <si>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</si>
  <si>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</si>
  <si>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</si>
  <si>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</si>
  <si>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</si>
  <si>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</si>
  <si>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</si>
  <si>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</si>
  <si>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</si>
  <si>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</si>
  <si>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</si>
  <si>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</si>
  <si>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</si>
  <si>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</si>
  <si>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</si>
  <si>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</si>
  <si>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</si>
  <si>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</si>
  <si>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</si>
  <si>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</si>
  <si>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</si>
  <si>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</si>
  <si>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</si>
  <si>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</si>
  <si>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</si>
  <si>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</si>
  <si>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</si>
  <si>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</si>
  <si>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</si>
  <si>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</si>
  <si>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</si>
  <si>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</si>
  <si>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</si>
  <si>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</si>
  <si>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</si>
  <si>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</si>
  <si>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</si>
  <si>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</si>
  <si>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</si>
  <si>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</si>
  <si>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</si>
  <si>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</si>
  <si>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</si>
  <si>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</si>
  <si>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</si>
  <si>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</si>
  <si>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</si>
  <si>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</si>
  <si>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</si>
  <si>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</si>
  <si>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</si>
  <si>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</si>
  <si>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</si>
  <si>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</si>
  <si>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</si>
  <si>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</si>
  <si>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</si>
  <si>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</si>
  <si>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</si>
  <si>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</si>
  <si>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</si>
  <si>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</si>
  <si>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</si>
  <si>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</si>
  <si>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</si>
  <si>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</si>
  <si>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</si>
  <si>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</si>
  <si>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</si>
  <si>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</si>
  <si>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</si>
  <si>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</si>
  <si>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</si>
  <si>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</si>
  <si>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</si>
  <si>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</si>
  <si>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</si>
  <si>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</si>
  <si>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</si>
  <si>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</si>
  <si>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</si>
  <si>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</si>
  <si>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</si>
  <si>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</si>
  <si>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</si>
  <si>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</si>
  <si>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</si>
  <si>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</si>
  <si>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</si>
  <si>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</si>
  <si>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</si>
  <si>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</si>
  <si>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</si>
  <si>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</si>
  <si>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</si>
  <si>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</si>
  <si>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</si>
  <si>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</si>
  <si>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</si>
  <si>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</si>
  <si>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</si>
  <si>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</si>
  <si>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</si>
  <si>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</si>
  <si>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</si>
  <si>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</si>
  <si>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</si>
  <si>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</si>
  <si>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</si>
  <si>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</si>
  <si>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</si>
  <si>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</si>
  <si>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</si>
  <si>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</si>
  <si>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</si>
  <si>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</si>
  <si>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</si>
  <si>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</si>
  <si>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</si>
  <si>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</si>
  <si>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</si>
  <si>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</si>
  <si>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</si>
  <si>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</si>
  <si>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</si>
  <si>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</si>
  <si>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</si>
  <si>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</si>
  <si>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</si>
  <si>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</si>
  <si>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</si>
  <si>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</si>
  <si>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</si>
  <si>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</si>
  <si>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</si>
  <si>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</si>
  <si>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</si>
  <si>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</si>
  <si>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</si>
  <si>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</si>
  <si>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</si>
  <si>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</si>
  <si>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</si>
  <si>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</si>
  <si>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</si>
  <si>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</si>
  <si>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</si>
  <si>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</si>
  <si>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</si>
  <si>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</si>
  <si>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</si>
  <si>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</si>
  <si>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</si>
  <si>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</si>
  <si>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</si>
  <si>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</si>
  <si>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</si>
  <si>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</si>
  <si>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</si>
  <si>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</si>
  <si>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</si>
  <si>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</si>
  <si>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</si>
  <si>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</si>
  <si>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</si>
  <si>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</si>
  <si>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</si>
  <si>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</si>
  <si>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</si>
  <si>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</si>
  <si>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</si>
  <si>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</si>
  <si>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</si>
  <si>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</si>
  <si>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</si>
  <si>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</si>
  <si>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</si>
  <si>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</si>
  <si>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</si>
  <si>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</si>
  <si>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</si>
  <si>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</si>
  <si>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</si>
  <si>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</si>
  <si>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</si>
  <si>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</si>
  <si>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</si>
  <si>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</si>
  <si>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</si>
  <si>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</si>
  <si>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</si>
  <si>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</si>
  <si>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</si>
  <si>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</si>
  <si>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</si>
  <si>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</si>
  <si>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</si>
  <si>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</si>
  <si>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</si>
  <si>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</si>
  <si>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</si>
  <si>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</si>
  <si>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</si>
  <si>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</si>
  <si>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</si>
  <si>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</si>
  <si>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</si>
  <si>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</si>
  <si>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</si>
  <si>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</si>
  <si>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</si>
  <si>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</si>
  <si>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</si>
  <si>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</si>
  <si>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</si>
  <si>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</si>
  <si>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</si>
  <si>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</si>
  <si>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</si>
  <si>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</si>
  <si>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</si>
  <si>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</si>
  <si>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</si>
  <si>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</si>
  <si>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</si>
  <si>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</si>
  <si>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</si>
  <si>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</si>
  <si>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</si>
  <si>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</si>
  <si>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</si>
  <si>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</si>
  <si>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</si>
  <si>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</si>
  <si>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</si>
  <si>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</si>
  <si>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</si>
  <si>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</si>
  <si>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</si>
  <si>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</si>
  <si>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</si>
  <si>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</si>
  <si>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</si>
  <si>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</si>
  <si>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</si>
  <si>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</si>
  <si>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</si>
  <si>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</si>
  <si>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</si>
  <si>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</si>
  <si>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</si>
  <si>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</si>
  <si>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</si>
  <si>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</si>
  <si>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</si>
  <si>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</si>
  <si>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</si>
  <si>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</si>
  <si>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</si>
  <si>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</si>
  <si>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</si>
  <si>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</si>
  <si>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</si>
  <si>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</si>
  <si>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</si>
  <si>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</si>
  <si>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</si>
  <si>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</si>
  <si>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</si>
  <si>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</si>
  <si>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</si>
  <si>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</si>
  <si>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</si>
  <si>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</si>
  <si>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</si>
  <si>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</si>
  <si>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</si>
  <si>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</si>
  <si>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</si>
  <si>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</si>
  <si>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</si>
  <si>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</si>
  <si>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</si>
  <si>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</si>
  <si>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</si>
  <si>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</si>
  <si>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</si>
  <si>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</si>
  <si>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</si>
  <si>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</si>
  <si>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</si>
  <si>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</si>
  <si>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</si>
  <si>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</si>
  <si>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</si>
  <si>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</si>
  <si>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</si>
  <si>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</si>
  <si>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</si>
  <si>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</si>
  <si>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</si>
  <si>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</si>
  <si>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</si>
  <si>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</si>
  <si>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</si>
  <si>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</si>
  <si>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</si>
  <si>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</si>
  <si>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</si>
  <si>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</si>
  <si>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</si>
  <si>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</si>
  <si>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</si>
  <si>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</si>
  <si>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</si>
  <si>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</si>
  <si>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</si>
  <si>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</si>
  <si>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</si>
  <si>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</si>
  <si>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</si>
  <si>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</si>
  <si>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</si>
  <si>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</si>
  <si>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</si>
  <si>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</si>
  <si>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</si>
  <si>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</si>
  <si>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</si>
  <si>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</si>
  <si>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</si>
  <si>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</si>
  <si>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</si>
  <si>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</si>
  <si>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</si>
  <si>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</si>
  <si>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</si>
  <si>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</si>
  <si>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</si>
  <si>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</si>
  <si>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</si>
  <si>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</si>
  <si>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</si>
  <si>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</si>
  <si>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</si>
  <si>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</si>
  <si>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</si>
  <si>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</si>
  <si>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</si>
  <si>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</si>
  <si>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</si>
  <si>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</si>
  <si>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</si>
  <si>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</si>
  <si>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</si>
  <si>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</si>
  <si>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</si>
  <si>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</si>
  <si>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</si>
  <si>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</si>
  <si>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</si>
  <si>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</si>
  <si>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</si>
  <si>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</si>
  <si>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</si>
  <si>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</si>
  <si>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</si>
  <si>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</si>
  <si>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</si>
  <si>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</si>
  <si>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</si>
  <si>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</si>
  <si>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</si>
  <si>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</si>
  <si>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</si>
  <si>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</si>
  <si>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</si>
  <si>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</si>
  <si>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</si>
  <si>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</si>
  <si>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</si>
  <si>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</si>
  <si>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</si>
  <si>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</si>
  <si>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</si>
  <si>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</si>
  <si>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</si>
  <si>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</si>
  <si>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</si>
  <si>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</si>
  <si>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</si>
  <si>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</si>
  <si>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</si>
  <si>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</si>
  <si>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</si>
  <si>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</si>
  <si>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</si>
  <si>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</si>
  <si>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</si>
  <si>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</si>
  <si>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</si>
  <si>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</si>
  <si>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</si>
  <si>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</si>
  <si>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</si>
  <si>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</si>
  <si>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</si>
  <si>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</si>
  <si>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</si>
  <si>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</si>
  <si>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</si>
  <si>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</si>
  <si>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</si>
  <si>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</si>
  <si>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</si>
  <si>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</si>
  <si>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</si>
  <si>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</si>
  <si>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</si>
  <si>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</si>
  <si>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</si>
  <si>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</si>
  <si>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</si>
  <si>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</si>
  <si>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</si>
  <si>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</si>
  <si>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</si>
  <si>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</si>
  <si>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</si>
  <si>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</si>
  <si>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</si>
  <si>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</si>
  <si>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</si>
  <si>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</si>
  <si>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</si>
  <si>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</si>
  <si>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</si>
  <si>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</si>
  <si>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</si>
  <si>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</si>
  <si>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</si>
  <si>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</si>
  <si>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</si>
  <si>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</si>
  <si>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</si>
  <si>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</si>
  <si>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</si>
  <si>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</si>
  <si>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</si>
  <si>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</si>
  <si>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</si>
  <si>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</si>
  <si>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</si>
  <si>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</si>
  <si>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</si>
  <si>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</si>
  <si>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</si>
  <si>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</si>
  <si>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</si>
  <si>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</si>
  <si>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</si>
  <si>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</si>
  <si>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</si>
  <si>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</si>
  <si>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</si>
  <si>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</si>
  <si>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</si>
  <si>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</si>
  <si>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</si>
  <si>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</si>
  <si>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</si>
  <si>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</si>
  <si>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</si>
  <si>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</si>
  <si>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</si>
  <si>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</si>
  <si>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</si>
  <si>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</si>
  <si>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</si>
  <si>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</si>
  <si>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</si>
  <si>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</si>
  <si>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</si>
  <si>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</si>
  <si>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</si>
  <si>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</si>
  <si>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</si>
  <si>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</si>
  <si>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</si>
  <si>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</si>
  <si>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</si>
  <si>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</si>
  <si>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</si>
  <si>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</si>
  <si>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</si>
  <si>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</si>
  <si>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</si>
  <si>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</si>
  <si>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</si>
  <si>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</si>
  <si>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</si>
  <si>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</si>
  <si>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</si>
  <si>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</si>
  <si>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</si>
  <si>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</si>
  <si>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</si>
  <si>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</si>
  <si>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</si>
  <si>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</si>
  <si>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</si>
  <si>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</si>
  <si>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</si>
  <si>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</si>
  <si>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</si>
  <si>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</si>
  <si>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</si>
  <si>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</si>
  <si>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</si>
  <si>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</si>
  <si>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</si>
  <si>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</si>
  <si>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</si>
  <si>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</si>
  <si>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</si>
  <si>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</si>
  <si>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</si>
  <si>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</si>
  <si>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</si>
  <si>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</si>
  <si>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</si>
  <si>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</si>
  <si>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</si>
  <si>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</si>
  <si>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</si>
  <si>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</si>
  <si>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</si>
  <si>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</si>
  <si>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</si>
  <si>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</si>
  <si>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</si>
  <si>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</si>
  <si>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</si>
  <si>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</si>
  <si>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</si>
  <si>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</si>
  <si>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</si>
  <si>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</si>
  <si>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</si>
  <si>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</si>
  <si>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</si>
  <si>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</si>
  <si>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</si>
  <si>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</si>
  <si>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</si>
  <si>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</si>
  <si>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</si>
  <si>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</si>
  <si>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</si>
  <si>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</si>
  <si>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</si>
  <si>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</si>
  <si>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</si>
  <si>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</si>
  <si>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</si>
  <si>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</si>
  <si>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</si>
  <si>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</si>
  <si>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</si>
  <si>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</si>
  <si>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</si>
  <si>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</si>
  <si>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</si>
  <si>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</si>
  <si>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</si>
  <si>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</si>
  <si>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</si>
  <si>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</si>
  <si>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</si>
  <si>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</si>
  <si>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</si>
  <si>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</si>
  <si>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</si>
  <si>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</si>
  <si>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</si>
  <si>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</si>
  <si>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</si>
  <si>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</si>
  <si>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</si>
  <si>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</si>
  <si>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</si>
  <si>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</si>
  <si>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</si>
  <si>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</si>
  <si>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</si>
  <si>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</si>
  <si>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</si>
  <si>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</si>
  <si>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</si>
  <si>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</si>
  <si>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</si>
  <si>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</si>
  <si>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</si>
  <si>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</si>
  <si>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</si>
  <si>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</si>
  <si>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</si>
  <si>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</si>
  <si>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</si>
  <si>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</si>
  <si>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</si>
  <si>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</si>
  <si>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</si>
  <si>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</si>
  <si>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</si>
  <si>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</si>
  <si>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</si>
  <si>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</si>
  <si>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</si>
  <si>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</si>
  <si>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</si>
  <si>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</si>
  <si>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</si>
  <si>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</si>
  <si>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</si>
  <si>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</si>
  <si>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</si>
  <si>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</si>
  <si>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</si>
  <si>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</si>
  <si>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</si>
  <si>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</si>
  <si>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</si>
  <si>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</si>
  <si>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</si>
  <si>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</si>
  <si>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</si>
  <si>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</si>
  <si>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</si>
  <si>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</si>
  <si>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</si>
  <si>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</si>
  <si>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</si>
  <si>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</si>
  <si>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</si>
  <si>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</si>
  <si>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</si>
  <si>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</si>
  <si>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</si>
  <si>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</si>
  <si>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</si>
  <si>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</si>
  <si>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</si>
  <si>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</si>
  <si>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</si>
  <si>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</si>
  <si>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</si>
  <si>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</si>
  <si>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</si>
  <si>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</si>
  <si>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</si>
  <si>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</si>
  <si>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</si>
  <si>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</si>
  <si>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</si>
  <si>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</si>
  <si>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</si>
  <si>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</si>
  <si>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</si>
  <si>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</si>
  <si>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</si>
  <si>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</si>
  <si>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</si>
  <si>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</si>
  <si>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</si>
  <si>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</si>
  <si>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</si>
  <si>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</si>
  <si>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</si>
  <si>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</si>
  <si>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</si>
  <si>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</si>
  <si>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</si>
  <si>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</si>
  <si>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</si>
  <si>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</si>
  <si>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</si>
  <si>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</si>
  <si>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</si>
  <si>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</si>
  <si>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</si>
  <si>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</si>
  <si>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</si>
  <si>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</si>
  <si>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</si>
  <si>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</si>
  <si>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</si>
  <si>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</si>
  <si>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</si>
  <si>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</si>
  <si>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</si>
  <si>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</si>
  <si>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</si>
  <si>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</si>
  <si>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</si>
  <si>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</si>
  <si>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</si>
  <si>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</si>
  <si>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</si>
  <si>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</si>
  <si>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</si>
  <si>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</si>
  <si>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</si>
  <si>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</si>
  <si>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</si>
  <si>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</si>
  <si>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</si>
  <si>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</si>
  <si>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</si>
  <si>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</si>
  <si>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</si>
  <si>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</si>
  <si>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</si>
  <si>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</si>
  <si>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</si>
  <si>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</si>
  <si>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</si>
  <si>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</si>
  <si>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</si>
  <si>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</si>
  <si>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</si>
  <si>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</si>
  <si>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</si>
  <si>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</si>
  <si>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</si>
  <si>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</si>
  <si>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</si>
  <si>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</si>
  <si>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</si>
  <si>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</si>
  <si>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</si>
  <si>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</si>
  <si>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</si>
  <si>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</si>
  <si>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</si>
  <si>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</si>
  <si>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</si>
  <si>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</si>
  <si>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</si>
  <si>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</si>
  <si>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</si>
  <si>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</si>
  <si>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</si>
  <si>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</si>
  <si>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</si>
  <si>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</si>
  <si>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</si>
  <si>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</si>
  <si>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</si>
  <si>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</si>
  <si>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</si>
  <si>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</si>
  <si>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</si>
  <si>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</si>
  <si>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</si>
  <si>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</si>
  <si>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</si>
  <si>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</si>
  <si>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</si>
  <si>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</si>
  <si>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</si>
  <si>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</si>
  <si>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</si>
  <si>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</si>
  <si>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</si>
  <si>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</si>
  <si>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</si>
  <si>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</si>
  <si>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</si>
  <si>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</si>
  <si>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</si>
  <si>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</si>
  <si>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</si>
  <si>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</si>
  <si>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</si>
  <si>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</si>
  <si>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</si>
  <si>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</si>
  <si>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</si>
  <si>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</si>
  <si>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</si>
  <si>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</si>
  <si>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</si>
  <si>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</si>
  <si>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</si>
  <si>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</si>
  <si>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</si>
  <si>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</si>
  <si>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</si>
  <si>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</si>
  <si>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</si>
  <si>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</si>
  <si>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</si>
  <si>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</si>
  <si>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</si>
  <si>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</si>
  <si>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</si>
  <si>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</si>
  <si>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</si>
  <si>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</si>
  <si>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</si>
  <si>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</si>
  <si>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</si>
  <si>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</si>
  <si>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</si>
  <si>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</si>
  <si>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</si>
  <si>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</si>
  <si>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</si>
  <si>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</si>
  <si>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</si>
  <si>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</si>
  <si>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</si>
  <si>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</si>
  <si>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</si>
  <si>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</si>
  <si>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</si>
  <si>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</si>
  <si>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</si>
  <si>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</si>
  <si>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</si>
  <si>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</si>
  <si>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</si>
  <si>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</si>
  <si>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</si>
  <si>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</si>
  <si>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</si>
  <si>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</si>
  <si>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</si>
  <si>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</si>
  <si>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</si>
  <si>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</si>
  <si>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</si>
  <si>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</si>
  <si>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</si>
  <si>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</si>
  <si>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</si>
  <si>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</si>
  <si>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</si>
  <si>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</si>
  <si>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</si>
  <si>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</si>
  <si>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</si>
  <si>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</si>
  <si>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</si>
  <si>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</si>
  <si>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</si>
  <si>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</si>
  <si>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</si>
  <si>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</si>
  <si>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</si>
  <si>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</si>
  <si>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</si>
  <si>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</si>
  <si>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</si>
  <si>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</si>
  <si>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</si>
  <si>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</si>
  <si>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</si>
  <si>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</si>
  <si>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</si>
  <si>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</si>
  <si>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</si>
  <si>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</si>
  <si>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</si>
  <si>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</si>
  <si>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</si>
  <si>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</si>
  <si>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</si>
  <si>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</si>
  <si>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</si>
  <si>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</si>
  <si>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</si>
  <si>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</si>
  <si>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</si>
  <si>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</si>
  <si>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</si>
  <si>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</si>
  <si>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</si>
  <si>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</si>
  <si>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</si>
  <si>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</si>
  <si>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</si>
  <si>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</si>
  <si>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</si>
  <si>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</si>
  <si>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</si>
  <si>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</si>
  <si>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</si>
  <si>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</si>
  <si>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</si>
  <si>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</si>
  <si>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</si>
  <si>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</si>
  <si>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</si>
  <si>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</si>
  <si>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</si>
  <si>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</si>
  <si>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</si>
  <si>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</si>
  <si>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</si>
  <si>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</si>
  <si>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</si>
  <si>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</si>
  <si>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</si>
  <si>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</si>
  <si>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</si>
  <si>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</si>
  <si>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</si>
  <si>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</si>
  <si>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</si>
  <si>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</si>
  <si>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</si>
  <si>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</si>
  <si>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</si>
  <si>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</si>
  <si>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</si>
  <si>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</si>
  <si>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</si>
  <si>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</si>
  <si>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</si>
  <si>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</si>
  <si>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</si>
  <si>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</si>
  <si>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</si>
  <si>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</si>
  <si>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</si>
  <si>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</si>
  <si>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</si>
  <si>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</si>
  <si>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</si>
  <si>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</si>
  <si>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</si>
  <si>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</si>
  <si>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</si>
  <si>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</si>
  <si>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</si>
  <si>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</si>
  <si>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</si>
  <si>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</si>
  <si>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</si>
  <si>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</si>
  <si>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</si>
  <si>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</si>
  <si>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</si>
  <si>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</si>
  <si>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</si>
  <si>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</si>
  <si>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</si>
  <si>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</si>
  <si>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</si>
  <si>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</si>
  <si>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</si>
  <si>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</si>
  <si>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</si>
  <si>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</si>
  <si>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</si>
  <si>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</si>
  <si>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</si>
  <si>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</si>
  <si>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</si>
  <si>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</si>
  <si>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</si>
  <si>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</si>
  <si>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</si>
  <si>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</si>
  <si>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</si>
  <si>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</si>
  <si>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</si>
  <si>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</si>
  <si>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</si>
  <si>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</si>
  <si>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</si>
  <si>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</si>
  <si>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</si>
  <si>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</si>
  <si>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</si>
  <si>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</si>
  <si>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</si>
  <si>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</si>
  <si>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</si>
  <si>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</si>
  <si>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</si>
  <si>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</si>
  <si>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</si>
  <si>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</si>
  <si>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</si>
  <si>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</si>
  <si>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</si>
  <si>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</si>
  <si>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</si>
  <si>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</si>
  <si>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</si>
  <si>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</si>
  <si>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</si>
  <si>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</si>
  <si>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</si>
  <si>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</si>
  <si>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</si>
  <si>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</si>
  <si>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</si>
  <si>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</si>
  <si>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</si>
  <si>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</si>
  <si>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</si>
  <si>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</si>
  <si>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</si>
  <si>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</si>
  <si>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</si>
  <si>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</si>
  <si>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</si>
  <si>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</si>
  <si>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</si>
  <si>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</si>
  <si>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</si>
  <si>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</si>
  <si>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</si>
  <si>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</si>
  <si>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</si>
  <si>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</si>
  <si>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</si>
  <si>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</si>
  <si>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</si>
  <si>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</si>
  <si>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</si>
  <si>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</si>
  <si>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</si>
  <si>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</si>
  <si>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</si>
  <si>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</si>
  <si>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</si>
  <si>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</si>
  <si>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</si>
  <si>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</si>
  <si>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</si>
  <si>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</si>
  <si>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</si>
  <si>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</si>
  <si>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</si>
  <si>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</si>
  <si>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</si>
  <si>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</si>
  <si>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</si>
  <si>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</si>
  <si>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</si>
  <si>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</si>
  <si>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</si>
  <si>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</si>
  <si>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</si>
  <si>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</si>
  <si>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</si>
  <si>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</si>
  <si>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</si>
  <si>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</si>
  <si>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</si>
  <si>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</si>
  <si>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</si>
  <si>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</si>
  <si>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</si>
  <si>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</si>
  <si>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</si>
  <si>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</si>
  <si>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</si>
  <si>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</si>
  <si>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</si>
  <si>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</si>
  <si>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</si>
  <si>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</si>
  <si>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</si>
  <si>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</si>
  <si>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</si>
  <si>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</si>
  <si>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</si>
  <si>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</si>
  <si>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</si>
  <si>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</si>
  <si>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</si>
  <si>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</si>
  <si>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</si>
  <si>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</si>
  <si>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</si>
  <si>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</si>
  <si>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</si>
  <si>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</si>
  <si>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</si>
  <si>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</si>
  <si>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</si>
  <si>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</si>
  <si>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</si>
  <si>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</si>
  <si>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</si>
  <si>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</si>
  <si>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</si>
  <si>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</si>
  <si>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</si>
  <si>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</si>
  <si>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</si>
  <si>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</si>
  <si>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</si>
  <si>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</si>
  <si>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</si>
  <si>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</si>
  <si>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</si>
  <si>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</si>
  <si>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</si>
  <si>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</si>
  <si>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</si>
  <si>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</si>
  <si>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</si>
  <si>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</si>
  <si>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</si>
  <si>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</si>
  <si>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</si>
  <si>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</si>
  <si>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</si>
  <si>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</si>
  <si>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</si>
  <si>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</si>
  <si>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</si>
  <si>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</si>
  <si>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</si>
  <si>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</si>
  <si>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</si>
  <si>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</si>
  <si>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</si>
  <si>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</si>
  <si>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</si>
  <si>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</si>
  <si>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</si>
  <si>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</si>
  <si>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</si>
  <si>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</si>
  <si>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</si>
  <si>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</si>
  <si>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</si>
  <si>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</si>
  <si>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</si>
  <si>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</si>
  <si>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</si>
  <si>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</si>
  <si>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</si>
  <si>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</si>
  <si>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</si>
  <si>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</si>
  <si>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</si>
  <si>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</si>
  <si>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</si>
  <si>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</si>
  <si>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</si>
  <si>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</si>
  <si>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</si>
  <si>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</si>
  <si>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</si>
  <si>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</si>
  <si>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</si>
  <si>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</si>
  <si>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</si>
  <si>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</si>
  <si>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</si>
  <si>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</si>
  <si>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</si>
  <si>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</si>
  <si>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</si>
  <si>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</si>
  <si>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</si>
  <si>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</si>
  <si>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</si>
  <si>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</si>
  <si>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</si>
  <si>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</si>
  <si>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</si>
  <si>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</si>
  <si>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</si>
  <si>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</si>
  <si>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</si>
  <si>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</si>
  <si>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</si>
  <si>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</si>
  <si>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</si>
  <si>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</si>
  <si>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</si>
  <si>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</si>
  <si>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</si>
  <si>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</si>
  <si>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</si>
  <si>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</si>
  <si>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</si>
  <si>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</si>
  <si>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</si>
  <si>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</si>
  <si>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</si>
  <si>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</si>
  <si>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</si>
  <si>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</si>
  <si>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</si>
  <si>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</si>
  <si>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</si>
  <si>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</si>
  <si>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</si>
  <si>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</si>
  <si>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</si>
  <si>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</si>
  <si>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</si>
  <si>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</si>
  <si>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</si>
  <si>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</si>
  <si>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</si>
  <si>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</si>
  <si>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</si>
  <si>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</si>
  <si>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</si>
  <si>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</si>
  <si>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</si>
  <si>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</si>
  <si>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</si>
  <si>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</si>
  <si>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</si>
  <si>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</si>
  <si>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</si>
  <si>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</si>
  <si>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</si>
  <si>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</si>
  <si>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</si>
  <si>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</si>
  <si>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</si>
  <si>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</si>
  <si>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</si>
  <si>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</si>
  <si>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</si>
  <si>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</si>
  <si>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</si>
  <si>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</si>
  <si>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</si>
  <si>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</si>
  <si>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</si>
  <si>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</si>
  <si>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</si>
  <si>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</si>
  <si>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</si>
  <si>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</si>
  <si>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</si>
  <si>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</si>
  <si>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</si>
  <si>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</si>
  <si>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</si>
  <si>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</si>
  <si>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</si>
  <si>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</si>
  <si>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</si>
  <si>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</si>
  <si>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</si>
  <si>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</si>
  <si>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</si>
  <si>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</si>
  <si>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</si>
  <si>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</si>
  <si>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</si>
  <si>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</si>
  <si>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</si>
  <si>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</si>
  <si>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</si>
  <si>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</si>
  <si>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</si>
  <si>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</si>
  <si>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</si>
  <si>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</si>
  <si>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</si>
  <si>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</si>
  <si>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</si>
  <si>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</si>
  <si>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</si>
  <si>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</si>
  <si>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</si>
  <si>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</si>
  <si>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</si>
  <si>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</si>
  <si>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</si>
  <si>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</si>
  <si>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</si>
  <si>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</si>
  <si>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</si>
  <si>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</si>
  <si>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</si>
  <si>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</si>
  <si>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</si>
  <si>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</si>
  <si>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</si>
  <si>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</si>
  <si>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</si>
  <si>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</si>
  <si>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</si>
  <si>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</si>
  <si>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</si>
  <si>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</si>
  <si>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</si>
  <si>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</si>
  <si>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</si>
  <si>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</si>
  <si>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</si>
  <si>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</si>
  <si>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</si>
  <si>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</si>
  <si>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</si>
  <si>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</si>
  <si>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</si>
  <si>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</si>
  <si>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</si>
  <si>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</si>
  <si>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</si>
  <si>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</si>
  <si>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</si>
  <si>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</si>
  <si>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</si>
  <si>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</si>
  <si>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</si>
  <si>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</si>
  <si>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</si>
  <si>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</si>
  <si>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</si>
  <si>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</si>
  <si>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</si>
  <si>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</si>
  <si>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</si>
  <si>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</si>
  <si>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</si>
  <si>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</si>
  <si>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</si>
  <si>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</si>
  <si>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</si>
  <si>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</si>
  <si>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</si>
  <si>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</si>
  <si>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</si>
  <si>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</si>
  <si>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</si>
  <si>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</si>
  <si>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</si>
  <si>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</si>
  <si>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</si>
  <si>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</si>
  <si>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</si>
  <si>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</si>
  <si>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</si>
  <si>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</si>
  <si>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</si>
  <si>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</si>
  <si>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</si>
  <si>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</si>
  <si>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</si>
  <si>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</si>
  <si>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</si>
  <si>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</si>
  <si>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</si>
  <si>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</si>
  <si>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</si>
  <si>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</si>
  <si>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</si>
  <si>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</si>
  <si>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</si>
  <si>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</si>
  <si>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</si>
  <si>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</si>
  <si>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</si>
  <si>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</si>
  <si>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</si>
  <si>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</si>
  <si>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</si>
  <si>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</si>
  <si>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</si>
  <si>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</si>
  <si>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</si>
  <si>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</si>
  <si>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</si>
  <si>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</si>
  <si>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</si>
  <si>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</si>
  <si>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</si>
  <si>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</si>
  <si>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</si>
  <si>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</si>
  <si>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</si>
  <si>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</si>
  <si>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</si>
  <si>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</si>
  <si>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</si>
  <si>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</si>
  <si>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</si>
  <si>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</si>
  <si>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</si>
  <si>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</si>
  <si>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</si>
  <si>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</si>
  <si>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</si>
  <si>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</si>
  <si>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</si>
  <si>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</si>
  <si>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</si>
  <si>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</si>
  <si>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</si>
  <si>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</si>
  <si>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</si>
  <si>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</si>
  <si>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</si>
  <si>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</si>
  <si>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</si>
  <si>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</si>
  <si>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</si>
  <si>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</si>
  <si>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</si>
  <si>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</si>
  <si>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</si>
  <si>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</si>
  <si>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</si>
  <si>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</si>
  <si>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</si>
  <si>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</si>
  <si>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</si>
  <si>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</si>
  <si>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</si>
  <si>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</si>
  <si>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</si>
  <si>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</si>
  <si>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</si>
  <si>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</si>
  <si>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</si>
  <si>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</si>
  <si>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</si>
  <si>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</si>
  <si>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</si>
  <si>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</si>
  <si>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</si>
  <si>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</si>
  <si>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</si>
  <si>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</si>
  <si>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</si>
  <si>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</si>
  <si>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</si>
  <si>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</si>
  <si>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</si>
  <si>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</si>
  <si>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</si>
  <si>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</si>
  <si>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</si>
  <si>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</si>
  <si>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</si>
  <si>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</si>
  <si>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</si>
  <si>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</si>
  <si>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</si>
  <si>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</si>
  <si>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</si>
  <si>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</si>
  <si>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</si>
  <si>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</si>
  <si>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</si>
  <si>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</si>
  <si>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</si>
  <si>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</si>
  <si>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</si>
  <si>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</si>
  <si>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</si>
  <si>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</si>
  <si>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</si>
  <si>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</si>
  <si>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</si>
  <si>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</si>
  <si>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</si>
  <si>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</si>
  <si>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</si>
  <si>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</si>
  <si>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</si>
  <si>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</si>
  <si>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</si>
  <si>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</si>
  <si>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</si>
  <si>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</si>
  <si>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</si>
  <si>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</si>
  <si>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</si>
  <si>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</si>
  <si>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</si>
  <si>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</si>
  <si>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</si>
  <si>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</si>
  <si>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</si>
  <si>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</si>
  <si>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</si>
  <si>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</si>
  <si>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</si>
  <si>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</si>
  <si>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</si>
  <si>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</si>
  <si>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</si>
  <si>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</si>
  <si>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</si>
  <si>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</si>
  <si>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</si>
  <si>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</si>
  <si>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</si>
  <si>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</si>
  <si>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</si>
  <si>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</si>
  <si>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</si>
  <si>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</si>
  <si>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</si>
  <si>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</si>
  <si>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</si>
  <si>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</si>
  <si>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</si>
  <si>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</si>
  <si>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</si>
  <si>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</si>
  <si>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</si>
  <si>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</si>
  <si>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</si>
  <si>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</si>
  <si>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</si>
  <si>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</si>
  <si>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</si>
  <si>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</si>
  <si>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</si>
  <si>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</si>
  <si>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</si>
  <si>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</si>
  <si>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</si>
  <si>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</si>
  <si>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</si>
  <si>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</si>
  <si>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</si>
  <si>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</si>
  <si>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</si>
  <si>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</si>
  <si>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</si>
  <si>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</si>
  <si>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</si>
  <si>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</si>
  <si>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</si>
  <si>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</si>
  <si>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</si>
  <si>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</si>
  <si>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</si>
  <si>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</si>
  <si>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</si>
  <si>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</si>
  <si>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</si>
  <si>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</si>
  <si>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</si>
  <si>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</si>
  <si>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</si>
  <si>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</si>
  <si>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</si>
  <si>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</si>
  <si>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</si>
  <si>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</si>
  <si>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</si>
  <si>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</si>
  <si>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</si>
  <si>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</si>
  <si>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</si>
  <si>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</si>
  <si>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</si>
  <si>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</si>
  <si>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</si>
  <si>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</si>
  <si>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</si>
  <si>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</si>
  <si>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</si>
  <si>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</si>
  <si>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</si>
  <si>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</si>
  <si>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</si>
  <si>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</si>
  <si>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</si>
  <si>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</si>
  <si>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</si>
  <si>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</si>
  <si>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</si>
  <si>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</si>
  <si>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</si>
  <si>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</si>
  <si>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</si>
  <si>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</si>
  <si>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</si>
  <si>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</si>
  <si>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</si>
  <si>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</si>
  <si>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</si>
  <si>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</si>
  <si>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</si>
  <si>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</si>
  <si>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</si>
  <si>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</si>
  <si>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</si>
  <si>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</si>
  <si>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</si>
  <si>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</si>
  <si>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</si>
  <si>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</si>
  <si>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</si>
  <si>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</si>
  <si>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</si>
  <si>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</si>
  <si>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</si>
  <si>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</si>
  <si>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</si>
  <si>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</si>
  <si>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</si>
  <si>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</si>
  <si>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</si>
  <si>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</si>
  <si>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</si>
  <si>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</si>
  <si>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</si>
  <si>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</si>
  <si>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</si>
  <si>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</si>
  <si>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</si>
  <si>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</si>
  <si>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</si>
  <si>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</si>
  <si>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</si>
  <si>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</si>
  <si>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</si>
  <si>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</si>
  <si>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</si>
  <si>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</si>
  <si>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</si>
  <si>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</si>
  <si>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</si>
  <si>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</si>
  <si>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</si>
  <si>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</si>
  <si>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</si>
  <si>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</si>
  <si>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</si>
  <si>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</si>
  <si>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</si>
  <si>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</si>
  <si>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</si>
  <si>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</si>
  <si>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</si>
  <si>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</si>
  <si>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</si>
  <si>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</si>
  <si>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</si>
  <si>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</si>
  <si>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</si>
  <si>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</si>
  <si>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</si>
  <si>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</si>
  <si>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</si>
  <si>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</si>
  <si>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</si>
  <si>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</si>
  <si>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</si>
  <si>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</si>
  <si>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</si>
  <si>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</si>
  <si>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</si>
  <si>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</si>
  <si>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</si>
  <si>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</si>
  <si>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</si>
  <si>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</si>
  <si>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</si>
  <si>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</si>
  <si>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</si>
  <si>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</si>
  <si>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</si>
  <si>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</si>
  <si>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</si>
  <si>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</si>
  <si>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</si>
  <si>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</si>
  <si>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</si>
  <si>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</si>
  <si>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</si>
  <si>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</si>
  <si>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</si>
  <si>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</si>
  <si>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</si>
  <si>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</si>
  <si>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</si>
  <si>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</si>
  <si>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</si>
  <si>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</si>
  <si>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</si>
  <si>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</si>
  <si>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</si>
  <si>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</si>
  <si>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</si>
  <si>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</si>
  <si>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</si>
  <si>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</si>
  <si>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</si>
  <si>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</si>
  <si>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</si>
  <si>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</si>
  <si>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</si>
  <si>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</si>
  <si>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</si>
  <si>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</si>
  <si>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</si>
  <si>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</si>
  <si>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</si>
  <si>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</si>
  <si>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</si>
  <si>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</si>
  <si>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</si>
  <si>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</si>
  <si>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</si>
  <si>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</si>
  <si>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</si>
  <si>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</si>
  <si>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</si>
  <si>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</si>
  <si>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</si>
  <si>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</si>
  <si>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</si>
  <si>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</si>
  <si>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</si>
  <si>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</si>
  <si>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</si>
  <si>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</si>
  <si>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</si>
  <si>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</si>
  <si>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</si>
  <si>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</si>
  <si>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</si>
  <si>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</si>
  <si>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</si>
  <si>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</si>
  <si>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</si>
  <si>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</si>
  <si>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</si>
  <si>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</si>
  <si>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</si>
  <si>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</si>
  <si>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</si>
  <si>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</si>
  <si>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</si>
  <si>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</si>
  <si>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</si>
  <si>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</si>
  <si>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</si>
  <si>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</si>
  <si>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</si>
  <si>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</si>
  <si>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</si>
  <si>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</si>
  <si>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</si>
  <si>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</si>
  <si>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</si>
  <si>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</si>
  <si>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</si>
  <si>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</si>
  <si>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</si>
  <si>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</si>
  <si>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</si>
  <si>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</si>
  <si>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</si>
  <si>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</si>
  <si>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</si>
  <si>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</si>
  <si>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</si>
  <si>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</si>
  <si>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</si>
  <si>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</si>
  <si>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</si>
  <si>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</si>
  <si>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</si>
  <si>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</si>
  <si>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</si>
  <si>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</si>
  <si>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</si>
  <si>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</si>
  <si>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</si>
  <si>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</si>
  <si>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</si>
  <si>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</si>
  <si>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</si>
  <si>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</si>
  <si>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</si>
  <si>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</si>
  <si>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</si>
  <si>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</si>
  <si>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</si>
  <si>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</si>
  <si>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</si>
  <si>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</si>
  <si>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</si>
  <si>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</si>
  <si>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</si>
  <si>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</si>
  <si>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</si>
  <si>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</si>
  <si>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</si>
  <si>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</si>
  <si>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</si>
  <si>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</si>
  <si>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</si>
  <si>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</si>
  <si>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</si>
  <si>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</si>
  <si>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</si>
  <si>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</si>
  <si>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</si>
  <si>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</si>
  <si>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</si>
  <si>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</si>
  <si>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</si>
  <si>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</si>
  <si>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</si>
  <si>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</si>
  <si>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</si>
  <si>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</si>
  <si>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</si>
  <si>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</si>
  <si>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</si>
  <si>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</si>
  <si>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</si>
  <si>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</si>
  <si>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</si>
  <si>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</si>
  <si>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</si>
  <si>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</si>
  <si>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</si>
  <si>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</si>
  <si>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</si>
  <si>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</si>
  <si>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</si>
  <si>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</si>
  <si>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</si>
  <si>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</si>
  <si>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</si>
  <si>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</si>
  <si>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</si>
  <si>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</si>
  <si>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</si>
  <si>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</si>
  <si>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</si>
  <si>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</si>
  <si>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</si>
  <si>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</si>
  <si>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</si>
  <si>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</si>
  <si>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</si>
  <si>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</si>
  <si>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</si>
  <si>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</si>
  <si>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</si>
  <si>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</si>
  <si>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</si>
  <si>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</si>
  <si>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</si>
  <si>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</si>
  <si>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</si>
  <si>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</si>
  <si>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</si>
  <si>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</si>
  <si>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</si>
  <si>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</si>
  <si>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</si>
  <si>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</si>
  <si>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</si>
  <si>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</si>
  <si>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</si>
  <si>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</si>
  <si>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</si>
  <si>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</si>
  <si>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</si>
  <si>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</si>
  <si>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</si>
  <si>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</si>
  <si>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</si>
  <si>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</si>
  <si>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</si>
  <si>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</si>
  <si>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</si>
  <si>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</si>
  <si>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</si>
  <si>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</si>
  <si>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</si>
  <si>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</si>
  <si>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</si>
  <si>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</si>
  <si>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</si>
  <si>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</si>
  <si>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</si>
  <si>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</si>
  <si>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</si>
  <si>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</si>
  <si>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</si>
  <si>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</si>
  <si>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</si>
  <si>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</si>
  <si>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</si>
  <si>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</si>
  <si>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</si>
  <si>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</si>
  <si>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</si>
  <si>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</si>
  <si>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</si>
  <si>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</si>
  <si>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</si>
  <si>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</si>
  <si>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</si>
  <si>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</si>
  <si>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</si>
  <si>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</si>
  <si>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</si>
  <si>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</si>
  <si>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</si>
  <si>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</si>
  <si>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</si>
  <si>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</si>
  <si>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</si>
  <si>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</si>
  <si>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</si>
  <si>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</si>
  <si>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</si>
  <si>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</si>
  <si>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</si>
  <si>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</si>
  <si>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</si>
  <si>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</si>
  <si>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</si>
  <si>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</si>
  <si>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</si>
  <si>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</si>
  <si>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</si>
  <si>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</si>
  <si>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</si>
  <si>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</si>
  <si>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</si>
  <si>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</si>
  <si>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</si>
  <si>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</si>
  <si>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</si>
  <si>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</si>
  <si>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</si>
  <si>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</si>
  <si>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</si>
  <si>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</si>
  <si>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</si>
  <si>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</si>
  <si>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</si>
  <si>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</si>
  <si>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</si>
  <si>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</si>
  <si>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</si>
  <si>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</si>
  <si>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</si>
  <si>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</si>
  <si>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</si>
  <si>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</si>
  <si>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</si>
  <si>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</si>
  <si>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</si>
  <si>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</si>
  <si>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</si>
  <si>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</si>
  <si>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</si>
  <si>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</si>
  <si>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</si>
  <si>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</si>
  <si>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</si>
  <si>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</si>
  <si>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</si>
  <si>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</si>
  <si>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</si>
  <si>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</si>
  <si>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</si>
  <si>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</si>
  <si>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</si>
  <si>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</si>
  <si>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</si>
  <si>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</si>
  <si>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</si>
  <si>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</si>
  <si>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</si>
  <si>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</si>
  <si>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</si>
  <si>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</si>
  <si>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</si>
  <si>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</si>
  <si>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</si>
  <si>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</si>
  <si>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</si>
  <si>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</si>
  <si>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</si>
  <si>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</si>
  <si>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</si>
  <si>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</si>
  <si>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</si>
  <si>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</si>
  <si>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</si>
  <si>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</si>
  <si>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</si>
  <si>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</si>
  <si>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</si>
  <si>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</si>
  <si>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</si>
  <si>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</si>
  <si>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</si>
  <si>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</si>
  <si>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</si>
  <si>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</si>
  <si>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</si>
  <si>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</si>
  <si>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</si>
  <si>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</si>
  <si>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</si>
  <si>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</si>
  <si>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</si>
  <si>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</si>
  <si>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</si>
  <si>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</si>
  <si>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</si>
  <si>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</si>
  <si>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</si>
  <si>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</si>
  <si>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</si>
  <si>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</si>
  <si>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</si>
  <si>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</si>
  <si>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</si>
  <si>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</si>
  <si>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</si>
  <si>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</si>
  <si>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</si>
  <si>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</si>
  <si>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</si>
  <si>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</si>
  <si>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</si>
  <si>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</si>
  <si>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</si>
  <si>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</si>
  <si>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</si>
  <si>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</si>
  <si>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</si>
  <si>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</si>
  <si>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</si>
  <si>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</si>
  <si>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</si>
  <si>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</si>
  <si>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</si>
  <si>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</si>
  <si>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</si>
  <si>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</si>
  <si>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</si>
  <si>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</si>
  <si>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</si>
  <si>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</si>
  <si>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</si>
  <si>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</si>
  <si>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</si>
  <si>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</si>
  <si>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</si>
  <si>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</si>
  <si>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</si>
  <si>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</si>
  <si>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</si>
  <si>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</si>
  <si>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</si>
  <si>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</si>
  <si>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</si>
  <si>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</si>
  <si>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</si>
  <si>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</si>
  <si>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</si>
  <si>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</si>
  <si>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</si>
  <si>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</si>
  <si>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</si>
  <si>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</si>
  <si>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</si>
  <si>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</si>
  <si>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</si>
  <si>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</si>
  <si>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</si>
  <si>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</si>
  <si>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</si>
  <si>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</si>
  <si>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</si>
  <si>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</si>
  <si>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</si>
  <si>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</si>
  <si>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</si>
  <si>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</si>
  <si>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</si>
  <si>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</si>
  <si>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</si>
  <si>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</si>
  <si>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</si>
  <si>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</si>
  <si>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</si>
  <si>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</si>
  <si>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</si>
  <si>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</si>
  <si>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</si>
  <si>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</si>
  <si>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</si>
  <si>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</si>
  <si>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</si>
  <si>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</si>
  <si>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</si>
  <si>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</si>
  <si>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</si>
  <si>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</si>
  <si>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</si>
  <si>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</si>
  <si>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</si>
  <si>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</si>
  <si>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</si>
  <si>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</si>
  <si>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</si>
  <si>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</si>
  <si>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</si>
  <si>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</si>
  <si>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</si>
  <si>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</si>
  <si>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</si>
  <si>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</si>
  <si>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</si>
  <si>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</si>
  <si>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</si>
  <si>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</si>
  <si>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</si>
  <si>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</si>
  <si>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</si>
  <si>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</si>
  <si>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</si>
  <si>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</si>
  <si>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</si>
  <si>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</si>
  <si>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</si>
  <si>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</si>
  <si>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</si>
  <si>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</si>
  <si>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</si>
  <si>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</si>
  <si>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</si>
  <si>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</si>
  <si>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</si>
  <si>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</si>
  <si>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</si>
  <si>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</si>
  <si>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</si>
  <si>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</si>
  <si>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</si>
  <si>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</si>
  <si>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</si>
  <si>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</si>
  <si>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</si>
  <si>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</si>
  <si>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</si>
  <si>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</si>
  <si>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</si>
  <si>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</si>
  <si>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</si>
  <si>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</si>
  <si>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</si>
  <si>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</si>
  <si>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</si>
  <si>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</si>
  <si>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</si>
  <si>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</si>
  <si>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</si>
  <si>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</si>
  <si>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</si>
  <si>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</si>
  <si>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</si>
  <si>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</si>
  <si>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</si>
  <si>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</si>
  <si>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</si>
  <si>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</si>
  <si>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</si>
  <si>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</si>
  <si>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</si>
  <si>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</si>
  <si>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</si>
  <si>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</si>
  <si>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</si>
  <si>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</si>
  <si>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</si>
  <si>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</si>
  <si>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</si>
  <si>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</si>
  <si>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</si>
  <si>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</si>
  <si>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</si>
  <si>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</si>
  <si>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</si>
  <si>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</si>
  <si>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</si>
  <si>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</si>
  <si>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</si>
  <si>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</si>
  <si>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</si>
  <si>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</si>
  <si>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</si>
  <si>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</si>
  <si>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</si>
  <si>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</si>
  <si>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</si>
  <si>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</si>
  <si>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</si>
  <si>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</si>
  <si>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</si>
  <si>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</si>
  <si>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</si>
  <si>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</si>
  <si>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</si>
  <si>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</si>
  <si>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</si>
  <si>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</si>
  <si>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</si>
  <si>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</si>
  <si>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</si>
  <si>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</si>
  <si>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</si>
  <si>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</si>
  <si>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</si>
  <si>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</si>
  <si>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</si>
  <si>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</si>
  <si>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</si>
  <si>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</si>
  <si>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</si>
  <si>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</si>
  <si>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</si>
  <si>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</si>
  <si>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</si>
  <si>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</si>
  <si>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</si>
  <si>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</si>
  <si>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</si>
  <si>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</si>
  <si>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</si>
  <si>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</si>
  <si>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</si>
  <si>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</si>
  <si>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</si>
  <si>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</si>
  <si>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</si>
  <si>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</si>
  <si>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</si>
  <si>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</si>
  <si>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</si>
  <si>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</si>
  <si>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</si>
  <si>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</si>
  <si>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</si>
  <si>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</si>
  <si>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</si>
  <si>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</si>
  <si>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</si>
  <si>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</si>
  <si>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</si>
  <si>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</si>
  <si>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</si>
  <si>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</si>
  <si>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</si>
  <si>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</si>
  <si>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</si>
  <si>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</si>
  <si>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</si>
  <si>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</si>
  <si>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</si>
  <si>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</si>
  <si>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</si>
  <si>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</si>
  <si>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</si>
  <si>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</si>
  <si>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</si>
  <si>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</si>
  <si>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</si>
  <si>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</si>
  <si>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</si>
  <si>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</si>
  <si>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</si>
  <si>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</si>
  <si>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</si>
  <si>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</si>
  <si>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</si>
  <si>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</si>
  <si>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</si>
  <si>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</si>
  <si>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</si>
  <si>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</si>
  <si>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</si>
  <si>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</si>
  <si>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</si>
  <si>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</si>
  <si>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</si>
  <si>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</si>
  <si>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</si>
  <si>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</si>
  <si>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</si>
  <si>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</si>
  <si>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</si>
  <si>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</si>
  <si>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</si>
  <si>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</si>
  <si>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</si>
  <si>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</si>
  <si>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</si>
  <si>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</si>
  <si>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</si>
  <si>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</si>
  <si>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</si>
  <si>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</si>
  <si>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</si>
  <si>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</si>
  <si>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</si>
  <si>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</si>
  <si>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</si>
  <si>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</si>
  <si>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</si>
  <si>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</si>
  <si>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</si>
  <si>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</si>
  <si>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</si>
  <si>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</si>
  <si>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</si>
  <si>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</si>
  <si>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</si>
  <si>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</si>
  <si>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</si>
  <si>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</si>
  <si>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</si>
  <si>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</si>
  <si>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</si>
  <si>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</si>
  <si>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</si>
  <si>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</si>
  <si>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</si>
  <si>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</si>
  <si>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</si>
  <si>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</si>
  <si>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</si>
  <si>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</si>
  <si>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</si>
  <si>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</si>
  <si>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</si>
  <si>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</si>
  <si>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</si>
  <si>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</si>
  <si>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</si>
  <si>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</si>
  <si>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</si>
  <si>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</si>
  <si>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</si>
  <si>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</si>
  <si>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</si>
  <si>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</si>
  <si>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</si>
  <si>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</si>
  <si>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</si>
  <si>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</si>
  <si>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</si>
  <si>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</si>
  <si>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</si>
  <si>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</si>
  <si>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</si>
  <si>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</si>
  <si>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</si>
  <si>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</si>
  <si>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</si>
  <si>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</si>
  <si>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</si>
  <si>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</si>
  <si>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</si>
  <si>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</si>
  <si>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</si>
  <si>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</si>
  <si>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</si>
  <si>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</si>
  <si>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</si>
  <si>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</si>
  <si>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</si>
  <si>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</si>
  <si>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</si>
  <si>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</si>
  <si>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</si>
  <si>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</si>
  <si>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</si>
  <si>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</si>
  <si>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</si>
  <si>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</si>
  <si>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</si>
  <si>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</si>
  <si>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</si>
  <si>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</si>
  <si>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</si>
  <si>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</si>
  <si>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</si>
  <si>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</si>
  <si>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</si>
  <si>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</si>
  <si>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</si>
  <si>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</si>
  <si>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</si>
  <si>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</si>
  <si>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</si>
  <si>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</si>
  <si>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</si>
  <si>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</si>
  <si>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</si>
  <si>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</si>
  <si>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</si>
  <si>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</si>
  <si>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</si>
  <si>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</si>
  <si>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</si>
  <si>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</si>
  <si>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</si>
  <si>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</si>
  <si>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</si>
  <si>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</si>
  <si>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</si>
  <si>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</si>
  <si>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</si>
  <si>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</si>
  <si>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</si>
  <si>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</si>
  <si>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</si>
  <si>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</si>
  <si>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</si>
  <si>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</si>
  <si>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</si>
  <si>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</si>
  <si>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</si>
  <si>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</si>
  <si>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</si>
  <si>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</si>
  <si>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</si>
  <si>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</si>
  <si>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</si>
  <si>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</si>
  <si>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</si>
  <si>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</si>
  <si>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</si>
  <si>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</si>
  <si>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</si>
  <si>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</si>
  <si>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</si>
  <si>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</si>
  <si>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</si>
  <si>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</si>
  <si>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</si>
  <si>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</si>
  <si>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</si>
  <si>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</si>
  <si>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</si>
  <si>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</si>
  <si>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</si>
  <si>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</si>
  <si>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</si>
  <si>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</si>
  <si>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</si>
  <si>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</si>
  <si>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</si>
  <si>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</si>
  <si>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</si>
  <si>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</si>
  <si>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</si>
  <si>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</si>
  <si>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</si>
  <si>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</si>
  <si>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</si>
  <si>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</si>
  <si>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</si>
  <si>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</si>
  <si>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</si>
  <si>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</si>
  <si>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</si>
  <si>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</si>
  <si>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</si>
  <si>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</si>
  <si>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</si>
  <si>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</si>
  <si>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</si>
  <si>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</si>
  <si>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</si>
  <si>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</si>
  <si>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</si>
  <si>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</si>
  <si>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</si>
  <si>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</si>
  <si>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</si>
  <si>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</si>
  <si>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</si>
  <si>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</si>
  <si>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</si>
  <si>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</si>
  <si>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</si>
  <si>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</si>
  <si>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</si>
  <si>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</si>
  <si>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</si>
  <si>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</si>
  <si>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</si>
  <si>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</si>
  <si>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</si>
  <si>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</si>
  <si>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</si>
  <si>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</si>
  <si>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</si>
  <si>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</si>
  <si>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</si>
  <si>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</si>
  <si>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</si>
  <si>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</si>
  <si>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</si>
  <si>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</si>
  <si>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</si>
  <si>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</si>
  <si>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</si>
  <si>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</si>
  <si>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</si>
  <si>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</si>
  <si>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</si>
  <si>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</si>
  <si>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</si>
  <si>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</si>
  <si>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</si>
  <si>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</si>
  <si>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</si>
  <si>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</si>
  <si>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</si>
  <si>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</si>
  <si>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</si>
  <si>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</si>
  <si>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</si>
  <si>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</si>
  <si>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</si>
  <si>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</si>
  <si>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</si>
  <si>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</si>
  <si>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</si>
  <si>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</si>
  <si>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</si>
  <si>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</si>
  <si>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</si>
  <si>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</si>
  <si>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</si>
  <si>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</si>
  <si>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</si>
  <si>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</si>
  <si>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</si>
  <si>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</si>
  <si>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</si>
  <si>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</si>
  <si>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</si>
  <si>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</si>
  <si>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</si>
  <si>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</si>
  <si>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</si>
  <si>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</si>
  <si>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</si>
  <si>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</si>
  <si>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</si>
  <si>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</si>
  <si>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</si>
  <si>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</si>
  <si>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</si>
  <si>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</si>
  <si>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</si>
  <si>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</si>
  <si>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</si>
  <si>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</si>
  <si>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</si>
  <si>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</si>
  <si>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</si>
  <si>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</si>
  <si>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</si>
  <si>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</si>
  <si>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</si>
  <si>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</si>
  <si>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</si>
  <si>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</si>
  <si>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</si>
  <si>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</si>
  <si>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</si>
  <si>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</si>
  <si>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</si>
  <si>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</si>
  <si>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</si>
  <si>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</si>
  <si>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</si>
  <si>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</si>
  <si>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</si>
  <si>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</si>
  <si>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</si>
  <si>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</si>
  <si>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</si>
  <si>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</si>
  <si>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</si>
  <si>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</si>
  <si>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</si>
  <si>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</si>
  <si>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</si>
  <si>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</si>
  <si>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</si>
  <si>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</si>
  <si>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</si>
  <si>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</si>
  <si>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</si>
  <si>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</si>
  <si>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</si>
  <si>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</si>
  <si>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</si>
  <si>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</si>
  <si>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</si>
  <si>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</si>
  <si>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</si>
  <si>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</si>
  <si>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</si>
  <si>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</si>
  <si>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</si>
  <si>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</si>
  <si>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</si>
  <si>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</si>
  <si>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</si>
  <si>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</si>
  <si>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</si>
  <si>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</si>
  <si>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</si>
  <si>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</si>
  <si>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</si>
  <si>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</si>
  <si>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</si>
  <si>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</si>
  <si>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</si>
  <si>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</si>
  <si>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</si>
  <si>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</si>
  <si>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</si>
  <si>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</si>
  <si>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</si>
  <si>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</si>
  <si>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</si>
  <si>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</si>
  <si>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</si>
  <si>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</si>
  <si>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</si>
  <si>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</si>
  <si>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</si>
  <si>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</si>
  <si>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</si>
  <si>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</si>
  <si>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</si>
  <si>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</si>
  <si>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</si>
  <si>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</si>
  <si>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</si>
  <si>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</si>
  <si>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</si>
  <si>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</si>
  <si>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</si>
  <si>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</si>
  <si>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</si>
  <si>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</si>
  <si>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</si>
  <si>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</si>
  <si>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</si>
  <si>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</si>
  <si>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</si>
  <si>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</si>
  <si>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</si>
  <si>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</si>
  <si>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</si>
  <si>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</si>
  <si>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</si>
  <si>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</si>
  <si>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</si>
  <si>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</si>
  <si>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</si>
  <si>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</si>
  <si>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</si>
  <si>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</si>
  <si>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</si>
  <si>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</si>
  <si>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</si>
  <si>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</si>
  <si>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</si>
  <si>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</si>
  <si>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</si>
  <si>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</si>
  <si>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</si>
  <si>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</si>
  <si>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</si>
  <si>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</si>
  <si>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</si>
  <si>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</si>
  <si>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</si>
  <si>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</si>
  <si>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</si>
  <si>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</si>
  <si>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</si>
  <si>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</si>
  <si>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</si>
  <si>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</si>
  <si>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</si>
  <si>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</si>
  <si>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</si>
  <si>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</si>
  <si>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</si>
  <si>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</si>
  <si>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</si>
  <si>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</si>
  <si>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</si>
  <si>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</si>
  <si>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</si>
  <si>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</si>
  <si>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</si>
  <si>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</si>
  <si>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</si>
  <si>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</si>
  <si>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</si>
  <si>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</si>
  <si>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</si>
  <si>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</si>
  <si>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</si>
  <si>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</si>
  <si>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</si>
  <si>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</si>
  <si>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</si>
  <si>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</si>
  <si>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</si>
  <si>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</si>
  <si>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</si>
  <si>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</si>
  <si>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</si>
  <si>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</si>
  <si>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</si>
  <si>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</si>
  <si>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</si>
  <si>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</si>
  <si>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</si>
  <si>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</si>
  <si>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</si>
  <si>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</si>
  <si>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</si>
  <si>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</si>
  <si>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</si>
  <si>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</si>
  <si>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</si>
  <si>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</si>
  <si>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</si>
  <si>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</si>
  <si>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</si>
  <si>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</si>
  <si>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</si>
  <si>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</si>
  <si>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</si>
  <si>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</si>
  <si>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</si>
  <si>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</si>
  <si>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</si>
  <si>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</si>
  <si>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</si>
  <si>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</si>
  <si>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</si>
  <si>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</si>
  <si>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</si>
  <si>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</si>
  <si>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</si>
  <si>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</si>
  <si>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</si>
  <si>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</si>
  <si>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</si>
  <si>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</si>
  <si>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</si>
  <si>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</si>
  <si>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</si>
  <si>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</si>
  <si>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</si>
  <si>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</si>
  <si>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</si>
  <si>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</si>
  <si>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</si>
  <si>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</si>
  <si>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</si>
  <si>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</si>
  <si>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</si>
  <si>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</si>
  <si>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</si>
  <si>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</si>
  <si>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</si>
  <si>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</si>
  <si>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</si>
  <si>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</si>
  <si>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</si>
  <si>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</si>
  <si>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</si>
  <si>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</si>
  <si>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</si>
  <si>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</si>
  <si>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</si>
  <si>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</si>
  <si>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</si>
  <si>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</si>
  <si>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</si>
  <si>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</si>
  <si>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</si>
  <si>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</si>
  <si>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</si>
  <si>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</si>
  <si>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</si>
  <si>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</si>
  <si>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</si>
  <si>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</si>
  <si>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</si>
  <si>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</si>
  <si>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</si>
  <si>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</si>
  <si>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</si>
  <si>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</si>
  <si>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</si>
  <si>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</si>
  <si>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</si>
  <si>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</si>
  <si>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</si>
  <si>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</si>
  <si>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</si>
  <si>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</si>
  <si>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</si>
  <si>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</si>
  <si>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</si>
  <si>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</si>
  <si>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</si>
  <si>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</si>
  <si>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</si>
  <si>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</si>
  <si>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</si>
  <si>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</si>
  <si>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</si>
  <si>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</si>
  <si>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</si>
  <si>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</si>
  <si>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</si>
  <si>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</si>
  <si>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</si>
  <si>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</si>
  <si>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</si>
  <si>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</si>
  <si>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</si>
  <si>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</si>
  <si>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</si>
  <si>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</si>
  <si>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</si>
  <si>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</si>
  <si>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</si>
  <si>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</si>
  <si>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</si>
  <si>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</si>
  <si>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</si>
  <si>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</si>
  <si>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</si>
  <si>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</si>
  <si>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</si>
  <si>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</si>
  <si>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</si>
  <si>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</si>
  <si>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</si>
  <si>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</si>
  <si>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</si>
  <si>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</si>
  <si>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</si>
  <si>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</si>
  <si>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</si>
  <si>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</si>
  <si>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</si>
  <si>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</si>
  <si>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</si>
  <si>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</si>
  <si>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</si>
  <si>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</si>
  <si>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</si>
  <si>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</si>
  <si>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</si>
  <si>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</si>
  <si>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</si>
  <si>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</si>
  <si>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</si>
  <si>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</si>
  <si>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</si>
  <si>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</si>
  <si>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</si>
  <si>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</si>
  <si>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</si>
  <si>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</si>
  <si>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</si>
  <si>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</si>
  <si>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</si>
  <si>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</si>
  <si>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</si>
  <si>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</si>
  <si>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</si>
  <si>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</si>
  <si>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</si>
  <si>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</si>
  <si>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</si>
  <si>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</si>
  <si>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</si>
  <si>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</si>
  <si>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</si>
  <si>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</si>
  <si>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</si>
  <si>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</si>
  <si>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</si>
  <si>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</si>
  <si>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</si>
  <si>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</si>
  <si>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</si>
  <si>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</si>
  <si>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</si>
  <si>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</si>
  <si>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</si>
  <si>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</si>
  <si>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</si>
  <si>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</si>
  <si>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</si>
  <si>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</si>
  <si>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</si>
  <si>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</si>
  <si>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</si>
  <si>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</si>
  <si>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</si>
  <si>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</si>
  <si>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</si>
  <si>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</si>
  <si>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</si>
  <si>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</si>
  <si>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</si>
  <si>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</si>
  <si>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</si>
  <si>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</si>
  <si>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</si>
  <si>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</si>
  <si>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</si>
  <si>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</si>
  <si>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</si>
  <si>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</si>
  <si>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</si>
  <si>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</si>
  <si>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</si>
  <si>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</si>
  <si>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</si>
  <si>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</si>
  <si>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</si>
  <si>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</si>
  <si>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</si>
  <si>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</si>
  <si>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</si>
  <si>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</si>
  <si>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</si>
  <si>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</si>
  <si>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</si>
  <si>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</si>
  <si>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</si>
  <si>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</si>
  <si>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</si>
  <si>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</si>
  <si>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</si>
  <si>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</si>
  <si>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</si>
  <si>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</si>
  <si>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</si>
  <si>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</si>
  <si>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</si>
  <si>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</si>
  <si>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</si>
  <si>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</si>
  <si>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</si>
  <si>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</si>
  <si>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</si>
  <si>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</si>
  <si>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</si>
  <si>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</si>
  <si>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</si>
  <si>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</si>
  <si>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</si>
  <si>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</si>
  <si>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</si>
  <si>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</si>
  <si>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</si>
  <si>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</si>
  <si>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</si>
  <si>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</si>
  <si>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</si>
  <si>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</si>
  <si>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</si>
  <si>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</si>
  <si>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</si>
  <si>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</si>
  <si>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</si>
  <si>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</si>
  <si>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</si>
  <si>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</si>
  <si>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</si>
  <si>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</si>
  <si>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</si>
  <si>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</si>
  <si>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</si>
  <si>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</si>
  <si>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</si>
  <si>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</si>
  <si>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</si>
  <si>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</si>
  <si>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</si>
  <si>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</si>
  <si>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</si>
  <si>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</si>
  <si>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</si>
  <si>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</si>
  <si>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</si>
  <si>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</si>
  <si>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</si>
  <si>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</si>
  <si>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</si>
  <si>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</si>
  <si>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</si>
  <si>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</si>
  <si>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</si>
  <si>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</si>
  <si>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</si>
  <si>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</si>
  <si>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</si>
  <si>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</si>
  <si>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</si>
  <si>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</si>
  <si>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</si>
  <si>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</si>
  <si>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</si>
  <si>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</si>
  <si>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</si>
  <si>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</si>
  <si>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</si>
  <si>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</si>
  <si>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</si>
  <si>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</si>
  <si>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</si>
  <si>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</si>
  <si>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</si>
  <si>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</si>
  <si>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</si>
  <si>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</si>
  <si>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</si>
  <si>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</si>
  <si>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</si>
  <si>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</si>
  <si>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</si>
  <si>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</si>
  <si>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</si>
  <si>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</si>
  <si>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</si>
  <si>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</si>
  <si>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</si>
  <si>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</si>
  <si>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</si>
  <si>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</si>
  <si>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</si>
  <si>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</si>
  <si>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</si>
  <si>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</si>
  <si>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</si>
  <si>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</si>
  <si>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</si>
  <si>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</si>
  <si>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</si>
  <si>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</si>
  <si>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</si>
  <si>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</si>
  <si>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</si>
  <si>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</si>
  <si>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</si>
  <si>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</si>
  <si>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</si>
  <si>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</si>
  <si>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</si>
  <si>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</si>
  <si>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</si>
  <si>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</si>
  <si>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</si>
  <si>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</si>
  <si>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</si>
  <si>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</si>
  <si>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</si>
  <si>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</si>
  <si>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</si>
  <si>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</si>
  <si>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</si>
  <si>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</si>
  <si>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</si>
  <si>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</si>
  <si>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</si>
  <si>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</si>
  <si>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</si>
  <si>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</si>
  <si>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</si>
  <si>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</si>
  <si>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</si>
  <si>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</si>
  <si>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</si>
  <si>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</si>
  <si>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</si>
  <si>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</si>
  <si>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</si>
  <si>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</si>
  <si>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</si>
  <si>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</si>
  <si>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</si>
  <si>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</si>
  <si>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</si>
  <si>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</si>
  <si>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</si>
  <si>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</si>
  <si>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</si>
  <si>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</si>
  <si>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</si>
  <si>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</si>
  <si>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</si>
  <si>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</si>
  <si>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</si>
  <si>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</si>
  <si>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</si>
  <si>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</si>
  <si>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</si>
  <si>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</si>
  <si>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</si>
  <si>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</si>
  <si>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</si>
  <si>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</si>
  <si>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</si>
  <si>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</si>
  <si>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</si>
  <si>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</si>
  <si>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</si>
  <si>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</si>
  <si>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</si>
  <si>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</si>
  <si>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</si>
  <si>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</si>
  <si>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</si>
  <si>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</si>
  <si>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</si>
  <si>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</si>
  <si>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</si>
  <si>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</si>
  <si>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</si>
  <si>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</si>
  <si>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</si>
  <si>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</si>
  <si>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</si>
  <si>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</si>
  <si>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</si>
  <si>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</si>
  <si>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</si>
  <si>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</si>
  <si>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</si>
  <si>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</si>
  <si>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</si>
  <si>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</si>
  <si>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</si>
  <si>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</si>
  <si>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</si>
  <si>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</si>
  <si>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</si>
  <si>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</si>
  <si>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</si>
  <si>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</si>
  <si>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</si>
  <si>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</si>
  <si>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</si>
  <si>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</si>
  <si>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</si>
  <si>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</si>
  <si>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</si>
  <si>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</si>
  <si>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</si>
  <si>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</si>
  <si>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</si>
  <si>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</si>
  <si>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</si>
  <si>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</si>
  <si>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</si>
  <si>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</si>
  <si>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</si>
  <si>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</si>
  <si>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</si>
  <si>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</si>
  <si>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</si>
  <si>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</si>
  <si>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</si>
  <si>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</si>
  <si>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</si>
  <si>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</si>
  <si>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</si>
  <si>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</si>
  <si>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</si>
  <si>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</si>
  <si>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</si>
  <si>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</si>
  <si>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</si>
  <si>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</si>
  <si>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</si>
  <si>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</si>
  <si>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</si>
  <si>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</si>
  <si>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</si>
  <si>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</si>
  <si>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</si>
  <si>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</si>
  <si>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</si>
  <si>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</si>
  <si>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</si>
  <si>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</si>
  <si>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</si>
  <si>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</si>
  <si>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</si>
  <si>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</si>
  <si>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</si>
  <si>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</si>
  <si>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</si>
  <si>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</si>
  <si>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</si>
  <si>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</si>
  <si>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</si>
  <si>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</si>
  <si>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</si>
  <si>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</si>
  <si>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</si>
  <si>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</si>
  <si>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</si>
  <si>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</si>
  <si>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</si>
  <si>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</si>
  <si>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</si>
  <si>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</si>
  <si>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</si>
  <si>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</si>
  <si>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</si>
  <si>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</si>
  <si>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</si>
  <si>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</si>
  <si>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</si>
  <si>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</si>
  <si>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</si>
  <si>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</si>
  <si>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</si>
  <si>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</si>
  <si>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</si>
  <si>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</si>
  <si>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</si>
  <si>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</si>
  <si>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</si>
  <si>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</si>
  <si>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</si>
  <si>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</si>
  <si>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</si>
  <si>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</si>
  <si>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</si>
  <si>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</si>
  <si>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</si>
  <si>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</si>
  <si>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</si>
  <si>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</si>
  <si>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</si>
  <si>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</si>
  <si>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</si>
  <si>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</si>
  <si>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</si>
  <si>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</si>
  <si>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</si>
  <si>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</si>
  <si>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</si>
  <si>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</si>
  <si>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</si>
  <si>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</si>
  <si>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</si>
  <si>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</si>
  <si>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</si>
  <si>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</si>
  <si>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</si>
  <si>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</si>
  <si>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</si>
  <si>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</si>
  <si>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</si>
  <si>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</si>
  <si>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</si>
  <si>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</si>
  <si>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</si>
  <si>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</si>
  <si>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</si>
  <si>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</si>
  <si>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</si>
  <si>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</si>
  <si>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</si>
  <si>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</si>
  <si>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</si>
  <si>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</si>
  <si>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</si>
  <si>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</si>
  <si>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</si>
  <si>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</si>
  <si>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</si>
  <si>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</si>
  <si>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</si>
  <si>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</si>
  <si>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</si>
  <si>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</si>
  <si>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</si>
  <si>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</si>
  <si>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</si>
  <si>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</si>
  <si>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</si>
  <si>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</si>
  <si>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</si>
  <si>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</si>
  <si>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</si>
  <si>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</si>
  <si>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</si>
  <si>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</si>
  <si>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</si>
  <si>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</si>
  <si>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</si>
  <si>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</si>
  <si>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</si>
  <si>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</si>
  <si>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</si>
  <si>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</si>
  <si>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</si>
  <si>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</si>
  <si>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</si>
  <si>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</si>
  <si>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</si>
  <si>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</si>
  <si>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</si>
  <si>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</si>
  <si>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</si>
  <si>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</si>
  <si>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</si>
  <si>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</si>
  <si>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</si>
  <si>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</si>
  <si>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</si>
  <si>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</si>
  <si>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</si>
  <si>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</si>
  <si>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</si>
  <si>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</si>
  <si>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</si>
  <si>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</si>
  <si>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</si>
  <si>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</si>
  <si>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</si>
  <si>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</si>
  <si>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</si>
  <si>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</si>
  <si>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</si>
  <si>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</si>
  <si>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</si>
  <si>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</si>
  <si>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</si>
  <si>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</si>
  <si>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</si>
  <si>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</si>
  <si>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</si>
  <si>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</si>
  <si>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</si>
  <si>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</si>
  <si>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</si>
  <si>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</si>
  <si>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</si>
  <si>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</si>
  <si>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</si>
  <si>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</si>
  <si>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</si>
  <si>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</si>
  <si>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</si>
  <si>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</si>
  <si>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</si>
  <si>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</si>
  <si>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</si>
  <si>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</si>
  <si>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</si>
  <si>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</si>
  <si>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</si>
  <si>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</si>
  <si>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</si>
  <si>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</si>
  <si>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</si>
  <si>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</si>
  <si>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</si>
  <si>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</si>
  <si>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</si>
  <si>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</si>
  <si>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</si>
  <si>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</si>
  <si>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</si>
  <si>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</si>
  <si>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</si>
  <si>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</si>
  <si>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</si>
  <si>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</si>
  <si>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</si>
  <si>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</si>
  <si>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</si>
  <si>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</si>
  <si>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</si>
  <si>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</si>
  <si>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</si>
  <si>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</si>
  <si>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</si>
  <si>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</si>
  <si>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</si>
  <si>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</si>
  <si>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</si>
  <si>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</si>
  <si>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</si>
  <si>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</si>
  <si>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</si>
  <si>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</si>
  <si>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</si>
  <si>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</si>
  <si>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</si>
  <si>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</si>
  <si>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</si>
  <si>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</si>
  <si>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</si>
  <si>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</si>
  <si>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</si>
  <si>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</si>
  <si>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</si>
  <si>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</si>
  <si>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</si>
  <si>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</si>
  <si>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</si>
  <si>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</si>
  <si>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</si>
  <si>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</si>
  <si>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</si>
  <si>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</si>
  <si>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</si>
  <si>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</si>
  <si>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</si>
  <si>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</si>
  <si>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</si>
  <si>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</si>
  <si>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</si>
  <si>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</si>
  <si>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</si>
  <si>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</si>
  <si>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</si>
  <si>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</si>
  <si>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</si>
  <si>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</si>
  <si>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</si>
  <si>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</si>
  <si>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</si>
  <si>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</si>
  <si>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</si>
  <si>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</si>
  <si>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</si>
  <si>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</si>
  <si>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</si>
  <si>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</si>
  <si>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</si>
  <si>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</si>
  <si>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</si>
  <si>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</si>
  <si>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</si>
  <si>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</si>
  <si>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</si>
  <si>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</si>
  <si>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</si>
  <si>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</si>
  <si>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</si>
  <si>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</si>
  <si>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</si>
  <si>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</si>
  <si>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</si>
  <si>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</si>
  <si>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</si>
  <si>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</si>
  <si>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</si>
  <si>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</si>
  <si>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</si>
  <si>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</si>
  <si>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</si>
  <si>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</si>
  <si>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</si>
  <si>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</si>
  <si>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</si>
  <si>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</si>
  <si>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</si>
  <si>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</si>
  <si>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</si>
  <si>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</si>
  <si>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</si>
  <si>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</si>
  <si>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</si>
  <si>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</si>
  <si>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</si>
  <si>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</si>
  <si>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</si>
  <si>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</si>
  <si>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</si>
  <si>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</si>
  <si>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</si>
  <si>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</si>
  <si>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</si>
  <si>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</si>
  <si>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</si>
  <si>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</si>
  <si>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</si>
  <si>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</si>
  <si>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</si>
  <si>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</si>
  <si>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</si>
  <si>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</si>
  <si>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</si>
  <si>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</si>
  <si>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</si>
  <si>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</si>
  <si>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</si>
  <si>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</si>
  <si>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</si>
  <si>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</si>
  <si>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</si>
  <si>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</si>
  <si>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</si>
  <si>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</si>
  <si>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</si>
  <si>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</si>
  <si>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</si>
  <si>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</si>
  <si>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</si>
  <si>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</si>
  <si>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</si>
  <si>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</si>
  <si>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</si>
  <si>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</si>
  <si>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</si>
  <si>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</si>
  <si>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</si>
  <si>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</si>
  <si>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</si>
  <si>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</si>
  <si>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</si>
  <si>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</si>
  <si>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</si>
  <si>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</si>
  <si>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</si>
  <si>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</si>
  <si>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</si>
  <si>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</si>
  <si>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</si>
  <si>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</si>
  <si>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</si>
  <si>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</si>
  <si>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</si>
  <si>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</si>
  <si>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</si>
  <si>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</si>
  <si>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</si>
  <si>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</si>
  <si>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</si>
  <si>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</si>
  <si>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</si>
  <si>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</si>
  <si>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</si>
  <si>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</si>
  <si>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</si>
  <si>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</si>
  <si>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</si>
  <si>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</si>
  <si>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</si>
  <si>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</si>
  <si>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</si>
  <si>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</si>
  <si>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</si>
  <si>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</si>
  <si>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</si>
  <si>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</si>
  <si>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</si>
  <si>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</si>
  <si>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</si>
  <si>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</si>
  <si>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</si>
  <si>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</si>
  <si>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</si>
  <si>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</si>
  <si>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</si>
  <si>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</si>
  <si>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</si>
  <si>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</si>
  <si>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</si>
  <si>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</si>
  <si>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</si>
  <si>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</si>
  <si>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</si>
  <si>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</si>
  <si>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</si>
  <si>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</si>
  <si>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</si>
  <si>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</si>
  <si>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</si>
  <si>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</si>
  <si>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</si>
  <si>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</si>
  <si>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</si>
  <si>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</si>
  <si>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</si>
  <si>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</si>
  <si>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</si>
  <si>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</si>
  <si>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</si>
  <si>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</si>
  <si>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</si>
  <si>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</si>
  <si>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</si>
  <si>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</si>
  <si>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</si>
  <si>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</si>
  <si>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</si>
  <si>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</si>
  <si>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</si>
  <si>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</si>
  <si>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</si>
  <si>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</si>
  <si>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</si>
  <si>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</si>
  <si>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</si>
  <si>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</si>
  <si>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</si>
  <si>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</si>
  <si>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</si>
  <si>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</si>
  <si>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</si>
  <si>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</si>
  <si>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</si>
  <si>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</si>
  <si>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</si>
  <si>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</si>
  <si>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</si>
  <si>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</si>
  <si>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</si>
  <si>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</si>
  <si>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</si>
  <si>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</si>
  <si>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</si>
  <si>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</si>
  <si>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</si>
  <si>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</si>
  <si>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</si>
  <si>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</si>
  <si>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</si>
  <si>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</si>
  <si>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</si>
  <si>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</si>
  <si>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</si>
  <si>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</si>
  <si>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</si>
  <si>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</si>
  <si>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</si>
  <si>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</si>
  <si>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</si>
  <si>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</si>
  <si>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</si>
  <si>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</si>
  <si>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</si>
  <si>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</si>
  <si>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</si>
  <si>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</si>
  <si>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</si>
  <si>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</si>
  <si>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</si>
  <si>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</si>
  <si>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</si>
  <si>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</si>
  <si>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</si>
  <si>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</si>
  <si>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</si>
  <si>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</si>
  <si>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</si>
  <si>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</si>
  <si>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</si>
  <si>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</si>
  <si>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</si>
  <si>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</si>
  <si>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</si>
  <si>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</si>
  <si>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</si>
  <si>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</si>
  <si>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</si>
  <si>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</si>
  <si>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</si>
  <si>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</si>
  <si>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</si>
  <si>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</si>
  <si>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</si>
  <si>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</si>
  <si>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</si>
  <si>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</si>
  <si>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</si>
  <si>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</si>
  <si>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</si>
  <si>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</si>
  <si>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</si>
  <si>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</si>
  <si>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</si>
  <si>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</si>
  <si>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</si>
  <si>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</si>
  <si>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</si>
  <si>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</si>
  <si>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</si>
  <si>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</si>
  <si>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</si>
  <si>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</si>
  <si>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</si>
  <si>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</si>
  <si>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</si>
  <si>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</si>
  <si>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</si>
  <si>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</si>
  <si>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</si>
  <si>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</si>
  <si>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</si>
  <si>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</si>
  <si>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</si>
  <si>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</si>
  <si>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</si>
  <si>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</si>
  <si>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</si>
  <si>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</si>
  <si>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</si>
  <si>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</si>
  <si>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</si>
  <si>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</si>
  <si>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</si>
  <si>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</si>
  <si>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</si>
  <si>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</si>
  <si>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</si>
  <si>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</si>
  <si>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</si>
  <si>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</si>
  <si>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</si>
  <si>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</si>
  <si>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</si>
  <si>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</si>
  <si>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</si>
  <si>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</si>
  <si>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</si>
  <si>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</si>
  <si>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</si>
  <si>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</si>
  <si>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</si>
  <si>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</si>
  <si>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</si>
  <si>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</si>
  <si>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</si>
  <si>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</si>
  <si>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</si>
  <si>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</si>
  <si>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</si>
  <si>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</si>
  <si>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</si>
  <si>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</si>
  <si>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</si>
  <si>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</si>
  <si>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</si>
  <si>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</si>
  <si>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</si>
  <si>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</si>
  <si>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</si>
  <si>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</si>
  <si>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</si>
  <si>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</si>
  <si>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</si>
  <si>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</si>
  <si>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</si>
  <si>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</si>
  <si>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</si>
  <si>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</si>
  <si>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</si>
  <si>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</si>
  <si>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</si>
  <si>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</si>
  <si>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</si>
  <si>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</si>
  <si>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</si>
  <si>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</si>
  <si>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</si>
  <si>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</si>
  <si>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</si>
  <si>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</si>
  <si>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</si>
  <si>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</si>
  <si>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</si>
  <si>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</si>
  <si>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</si>
  <si>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</si>
  <si>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</si>
  <si>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</si>
  <si>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</si>
  <si>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</si>
  <si>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</si>
  <si>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</si>
  <si>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</si>
  <si>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</si>
  <si>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</si>
  <si>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</si>
  <si>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</si>
  <si>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</si>
  <si>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</si>
  <si>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</si>
  <si>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</si>
  <si>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</si>
  <si>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</si>
  <si>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</si>
  <si>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</si>
  <si>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</si>
  <si>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</si>
  <si>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</si>
  <si>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</si>
  <si>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</si>
  <si>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</si>
  <si>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</si>
  <si>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</si>
  <si>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</si>
  <si>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</si>
  <si>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</si>
  <si>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</si>
  <si>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</si>
  <si>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</si>
  <si>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</si>
  <si>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</si>
  <si>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</si>
  <si>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</si>
  <si>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</si>
  <si>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</si>
  <si>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</si>
  <si>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</si>
  <si>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</si>
  <si>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</si>
  <si>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</si>
  <si>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</si>
  <si>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</si>
  <si>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</si>
  <si>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</si>
  <si>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</si>
  <si>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</si>
  <si>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</si>
  <si>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</si>
  <si>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</si>
  <si>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</si>
  <si>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</si>
  <si>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</si>
  <si>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</si>
  <si>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</si>
  <si>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</si>
  <si>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</si>
  <si>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</si>
  <si>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</si>
  <si>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</si>
  <si>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</si>
  <si>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</si>
  <si>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</si>
  <si>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</si>
  <si>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</si>
  <si>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</si>
  <si>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</si>
  <si>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</si>
  <si>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</si>
  <si>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</si>
  <si>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</si>
  <si>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</si>
  <si>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</si>
  <si>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</si>
  <si>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</si>
  <si>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</si>
  <si>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</si>
  <si>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</si>
  <si>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</si>
  <si>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</si>
  <si>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</si>
  <si>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</si>
  <si>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</si>
  <si>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</si>
  <si>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</si>
  <si>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</si>
  <si>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</si>
  <si>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</si>
  <si>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</si>
  <si>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</si>
  <si>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</si>
  <si>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</si>
  <si>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</si>
  <si>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</si>
  <si>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</si>
  <si>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</si>
  <si>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</si>
  <si>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</si>
  <si>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</si>
  <si>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</si>
  <si>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</si>
  <si>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</si>
  <si>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</si>
  <si>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</si>
  <si>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</si>
  <si>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</si>
  <si>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</si>
  <si>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</si>
  <si>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</si>
  <si>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</si>
  <si>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</si>
  <si>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</si>
  <si>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</si>
  <si>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</si>
  <si>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</si>
  <si>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</si>
  <si>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</si>
  <si>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</si>
  <si>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</si>
  <si>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</si>
  <si>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</si>
  <si>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</si>
  <si>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</si>
  <si>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</si>
  <si>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</si>
  <si>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</si>
  <si>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</si>
  <si>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</si>
  <si>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</si>
  <si>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</si>
  <si>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</si>
  <si>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</si>
  <si>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</si>
  <si>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</si>
  <si>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</si>
  <si>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</si>
  <si>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</si>
  <si>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</si>
  <si>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</si>
  <si>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</si>
  <si>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</si>
  <si>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</si>
  <si>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</si>
  <si>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</si>
  <si>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</si>
  <si>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</si>
  <si>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</si>
  <si>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</si>
  <si>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</si>
  <si>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</si>
  <si>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</si>
  <si>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</si>
  <si>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</si>
  <si>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</si>
  <si>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</si>
  <si>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</si>
  <si>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</si>
  <si>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</si>
  <si>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</si>
  <si>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</si>
  <si>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</si>
  <si>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</si>
  <si>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</si>
  <si>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</si>
  <si>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</si>
  <si>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</si>
  <si>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</si>
  <si>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</si>
  <si>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</si>
  <si>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</si>
  <si>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</si>
  <si>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</si>
  <si>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</si>
  <si>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</si>
  <si>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</si>
  <si>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</si>
  <si>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</si>
  <si>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</si>
  <si>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</si>
  <si>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</si>
  <si>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</si>
  <si>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</si>
  <si>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</si>
  <si>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</si>
  <si>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</si>
  <si>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</si>
  <si>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</si>
  <si>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</si>
  <si>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</si>
  <si>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</si>
  <si>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</si>
  <si>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</si>
  <si>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</si>
  <si>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</si>
  <si>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</si>
  <si>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</si>
  <si>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</si>
  <si>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</si>
  <si>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</si>
  <si>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</si>
  <si>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</si>
  <si>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</si>
  <si>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</si>
  <si>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</si>
  <si>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</si>
  <si>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</si>
  <si>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</si>
  <si>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</si>
  <si>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</si>
  <si>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</si>
  <si>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</si>
  <si>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</si>
  <si>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</si>
  <si>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</si>
  <si>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</si>
  <si>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</si>
  <si>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</si>
  <si>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</si>
  <si>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</si>
  <si>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</si>
  <si>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</si>
  <si>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</si>
  <si>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</si>
  <si>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</si>
  <si>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</si>
  <si>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</si>
  <si>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</si>
  <si>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</si>
  <si>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</si>
  <si>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</si>
  <si>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</si>
  <si>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</si>
  <si>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</si>
  <si>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</si>
  <si>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</si>
  <si>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</si>
  <si>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</si>
  <si>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</si>
  <si>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</si>
  <si>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</si>
  <si>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</si>
  <si>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</si>
  <si>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</si>
  <si>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</si>
  <si>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</si>
  <si>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</si>
  <si>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</si>
  <si>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</si>
  <si>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</si>
  <si>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</si>
  <si>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</si>
  <si>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</si>
  <si>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</si>
  <si>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</si>
  <si>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</si>
  <si>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</si>
  <si>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</si>
  <si>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</si>
  <si>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</si>
  <si>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</si>
  <si>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</si>
  <si>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</si>
  <si>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</si>
  <si>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</si>
  <si>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</si>
  <si>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</si>
  <si>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</si>
  <si>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</si>
  <si>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</si>
  <si>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</si>
  <si>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</si>
  <si>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</si>
  <si>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</si>
  <si>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</si>
  <si>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</si>
  <si>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</si>
  <si>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</si>
  <si>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</si>
  <si>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</si>
  <si>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</si>
  <si>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</si>
  <si>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</si>
  <si>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</si>
  <si>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</si>
  <si>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</si>
  <si>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</si>
  <si>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</si>
  <si>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</si>
  <si>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</si>
  <si>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</si>
  <si>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</si>
  <si>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</si>
  <si>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</si>
  <si>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</si>
  <si>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</si>
  <si>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</si>
  <si>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</si>
  <si>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</si>
  <si>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</si>
  <si>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</si>
  <si>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</si>
  <si>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</si>
  <si>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</si>
  <si>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</si>
  <si>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</si>
  <si>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</si>
  <si>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</si>
  <si>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</si>
  <si>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</si>
  <si>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</si>
  <si>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</si>
  <si>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</si>
  <si>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</si>
  <si>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</si>
  <si>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</si>
  <si>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</si>
  <si>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</si>
  <si>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</si>
  <si>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</si>
  <si>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</si>
  <si>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</si>
  <si>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</si>
  <si>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</si>
  <si>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</si>
  <si>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</si>
  <si>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</si>
  <si>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</si>
  <si>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</si>
  <si>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</si>
  <si>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</si>
  <si>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</si>
  <si>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</si>
  <si>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</si>
  <si>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</si>
  <si>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</si>
  <si>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</si>
  <si>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</si>
  <si>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</si>
  <si>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</si>
  <si>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</si>
  <si>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</si>
  <si>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</si>
  <si>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</si>
  <si>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</si>
  <si>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</si>
  <si>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</si>
  <si>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</si>
  <si>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</si>
  <si>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</si>
  <si>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</si>
  <si>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</si>
  <si>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</si>
  <si>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</si>
  <si>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</si>
  <si>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</si>
  <si>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</si>
  <si>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</si>
  <si>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</si>
  <si>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</si>
  <si>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</si>
  <si>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</si>
  <si>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</si>
  <si>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</si>
  <si>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</si>
  <si>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</si>
  <si>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</si>
  <si>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</si>
  <si>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</si>
  <si>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</si>
  <si>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</si>
  <si>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</si>
  <si>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</si>
  <si>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</si>
  <si>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</si>
  <si>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</si>
  <si>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</si>
  <si>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</si>
  <si>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</si>
  <si>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</si>
  <si>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</si>
  <si>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</si>
  <si>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</si>
  <si>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</si>
  <si>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</si>
  <si>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</si>
  <si>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</si>
  <si>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</si>
  <si>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</si>
  <si>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</si>
  <si>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</si>
  <si>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</si>
  <si>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</si>
  <si>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</si>
  <si>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</si>
  <si>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</si>
  <si>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</si>
  <si>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</si>
  <si>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</si>
  <si>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</si>
  <si>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</si>
  <si>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</si>
  <si>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</si>
  <si>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</si>
  <si>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</si>
  <si>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</si>
  <si>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</si>
  <si>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</si>
  <si>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</si>
  <si>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</si>
  <si>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</si>
  <si>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</si>
  <si>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</si>
  <si>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</si>
  <si>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</si>
  <si>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</si>
  <si>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</si>
  <si>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</si>
  <si>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</si>
  <si>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</si>
  <si>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</si>
  <si>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</si>
  <si>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</si>
  <si>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</si>
  <si>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</si>
  <si>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</si>
  <si>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</si>
  <si>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</si>
  <si>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</si>
  <si>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</si>
  <si>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</si>
  <si>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</si>
  <si>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</si>
  <si>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</si>
  <si>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</si>
  <si>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</si>
  <si>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</si>
  <si>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</si>
  <si>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</si>
  <si>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</si>
  <si>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</si>
  <si>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</si>
  <si>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</si>
  <si>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</si>
  <si>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</si>
  <si>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</si>
  <si>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</si>
  <si>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</si>
  <si>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</si>
  <si>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</si>
  <si>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</si>
  <si>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</si>
  <si>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</si>
  <si>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</si>
  <si>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</si>
  <si>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</si>
  <si>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</si>
  <si>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</si>
  <si>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</si>
  <si>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</si>
  <si>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</si>
  <si>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</si>
  <si>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</si>
  <si>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</si>
  <si>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</si>
  <si>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</si>
  <si>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</si>
  <si>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</si>
  <si>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</si>
  <si>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</si>
  <si>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</si>
  <si>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</si>
  <si>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</si>
  <si>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</si>
  <si>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</si>
  <si>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</si>
  <si>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</si>
  <si>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</si>
  <si>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</si>
  <si>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</si>
  <si>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</si>
  <si>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</si>
  <si>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</si>
  <si>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</si>
  <si>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</si>
  <si>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</si>
  <si>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</si>
  <si>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</si>
  <si>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</si>
  <si>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</si>
  <si>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</si>
  <si>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</si>
  <si>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</si>
  <si>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</si>
  <si>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</si>
  <si>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</si>
  <si>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</si>
  <si>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</si>
  <si>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</si>
  <si>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</si>
  <si>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</si>
  <si>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</si>
  <si>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</si>
  <si>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</si>
  <si>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</si>
  <si>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</si>
  <si>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</si>
  <si>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</si>
  <si>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</si>
  <si>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</si>
  <si>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</si>
  <si>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</si>
  <si>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</si>
  <si>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</si>
  <si>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</si>
  <si>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</si>
  <si>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</si>
  <si>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</si>
  <si>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</si>
  <si>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</si>
  <si>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</si>
  <si>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</si>
  <si>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</si>
  <si>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</si>
  <si>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</si>
  <si>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</si>
  <si>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</si>
  <si>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</si>
  <si>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</si>
  <si>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</si>
  <si>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</si>
  <si>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</si>
  <si>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</si>
  <si>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</si>
  <si>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</si>
  <si>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</si>
  <si>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</si>
  <si>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</si>
  <si>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</si>
  <si>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</si>
  <si>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</si>
  <si>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</si>
  <si>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</si>
  <si>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</si>
  <si>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</si>
  <si>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</si>
  <si>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</si>
  <si>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</si>
  <si>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</si>
  <si>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</si>
  <si>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</si>
  <si>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</si>
  <si>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</si>
  <si>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</si>
  <si>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</si>
  <si>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</si>
  <si>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</si>
  <si>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</si>
  <si>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</si>
  <si>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</si>
  <si>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</si>
  <si>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</si>
  <si>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</si>
  <si>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</si>
  <si>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</si>
  <si>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</si>
  <si>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</si>
  <si>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</si>
  <si>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</si>
  <si>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</si>
  <si>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</si>
  <si>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</si>
  <si>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</si>
  <si>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</si>
  <si>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</si>
  <si>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</si>
  <si>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</si>
  <si>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</si>
  <si>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</si>
  <si>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</si>
  <si>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</si>
  <si>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</si>
  <si>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</si>
  <si>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</si>
  <si>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</si>
  <si>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</si>
  <si>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</si>
  <si>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</si>
  <si>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</si>
  <si>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</si>
  <si>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</si>
  <si>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</si>
  <si>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</si>
  <si>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</si>
  <si>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</si>
  <si>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</si>
  <si>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</si>
  <si>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</si>
  <si>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</si>
  <si>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</si>
  <si>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</si>
  <si>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</si>
  <si>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</si>
  <si>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</si>
  <si>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</si>
  <si>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</si>
  <si>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</si>
  <si>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</si>
  <si>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</si>
  <si>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</si>
  <si>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</si>
  <si>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</si>
  <si>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</si>
  <si>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</si>
  <si>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</si>
  <si>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</si>
  <si>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</si>
  <si>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</si>
  <si>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</si>
  <si>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</si>
  <si>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</si>
  <si>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</si>
  <si>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</si>
  <si>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</si>
  <si>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</si>
  <si>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</si>
  <si>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</si>
  <si>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</si>
  <si>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</si>
  <si>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</si>
  <si>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</si>
  <si>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</si>
  <si>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</si>
  <si>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</si>
  <si>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</si>
  <si>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</si>
  <si>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</si>
  <si>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</si>
  <si>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</si>
  <si>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</si>
  <si>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</si>
  <si>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</si>
  <si>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</si>
  <si>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</si>
  <si>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</si>
  <si>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</si>
  <si>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</si>
  <si>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</si>
  <si>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</si>
  <si>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</si>
  <si>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</si>
  <si>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</si>
  <si>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</si>
  <si>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</si>
  <si>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</si>
  <si>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</si>
  <si>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</si>
  <si>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</si>
  <si>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</si>
  <si>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</si>
  <si>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</si>
  <si>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</si>
  <si>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</si>
  <si>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</si>
  <si>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</si>
  <si>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</si>
  <si>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</si>
  <si>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</si>
  <si>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</si>
  <si>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</si>
  <si>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</si>
  <si>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</si>
  <si>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</si>
  <si>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</si>
  <si>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</si>
  <si>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</si>
  <si>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</si>
  <si>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</si>
  <si>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</si>
  <si>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</si>
  <si>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</si>
  <si>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</si>
  <si>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</si>
  <si>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</si>
  <si>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</si>
  <si>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</si>
  <si>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</si>
  <si>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</si>
  <si>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</si>
  <si>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</si>
  <si>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</si>
  <si>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</si>
  <si>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</si>
  <si>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</si>
  <si>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</si>
  <si>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</si>
  <si>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</si>
  <si>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</si>
  <si>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</si>
  <si>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</si>
  <si>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</si>
  <si>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</si>
  <si>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</si>
  <si>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</si>
  <si>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</si>
  <si>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</si>
  <si>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</si>
  <si>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</si>
  <si>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</si>
  <si>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</si>
  <si>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</si>
  <si>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</si>
  <si>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</si>
  <si>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</si>
  <si>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</si>
  <si>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</si>
  <si>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</si>
  <si>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</si>
  <si>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</si>
  <si>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</si>
  <si>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</si>
  <si>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</si>
  <si>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</si>
  <si>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</si>
  <si>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</si>
  <si>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</si>
  <si>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</si>
  <si>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</si>
  <si>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</si>
  <si>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</si>
  <si>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</si>
  <si>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</si>
  <si>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</si>
  <si>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</si>
  <si>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</si>
  <si>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</si>
  <si>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</si>
  <si>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</si>
  <si>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</si>
  <si>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</si>
  <si>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</si>
  <si>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</si>
  <si>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</si>
  <si>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</si>
  <si>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</si>
  <si>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</si>
  <si>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</si>
  <si>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</si>
  <si>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</si>
  <si>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</si>
  <si>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</si>
  <si>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</si>
  <si>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</si>
  <si>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</si>
  <si>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</si>
  <si>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</si>
  <si>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</si>
  <si>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</si>
  <si>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</si>
  <si>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</si>
  <si>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</si>
  <si>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</si>
  <si>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</si>
  <si>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</si>
  <si>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</si>
  <si>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</si>
  <si>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</si>
  <si>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</si>
  <si>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</si>
  <si>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</si>
  <si>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</si>
  <si>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</si>
  <si>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</si>
  <si>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</si>
  <si>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</si>
  <si>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</si>
  <si>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</si>
  <si>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</si>
  <si>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</si>
  <si>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</si>
  <si>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</si>
  <si>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</si>
  <si>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</si>
  <si>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</si>
  <si>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</si>
  <si>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</si>
  <si>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</si>
  <si>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</si>
  <si>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</si>
  <si>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</si>
  <si>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</si>
  <si>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</si>
  <si>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</si>
  <si>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</si>
  <si>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</si>
  <si>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</si>
  <si>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</si>
  <si>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</si>
  <si>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</si>
  <si>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</si>
  <si>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</si>
  <si>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</si>
  <si>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</si>
  <si>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</si>
  <si>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</si>
  <si>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</si>
  <si>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</si>
  <si>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</si>
  <si>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</si>
  <si>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</si>
  <si>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</si>
  <si>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</si>
  <si>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</si>
  <si>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</si>
  <si>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</si>
  <si>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</si>
  <si>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</si>
  <si>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</si>
  <si>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</si>
  <si>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</si>
  <si>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</si>
  <si>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</si>
  <si>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</si>
  <si>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</si>
  <si>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</si>
  <si>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</si>
  <si>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</si>
  <si>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</si>
  <si>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</si>
  <si>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</si>
  <si>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</si>
  <si>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</si>
  <si>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</si>
  <si>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</si>
  <si>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</si>
  <si>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</si>
  <si>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</si>
  <si>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</si>
  <si>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</si>
  <si>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</si>
  <si>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</si>
  <si>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</si>
  <si>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</si>
  <si>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</si>
  <si>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</si>
  <si>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</si>
  <si>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</si>
  <si>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</si>
  <si>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</si>
  <si>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</si>
  <si>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</si>
  <si>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</si>
  <si>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</si>
  <si>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</si>
  <si>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</si>
  <si>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</si>
  <si>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</si>
  <si>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</si>
  <si>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</si>
  <si>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</si>
  <si>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</si>
  <si>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</si>
  <si>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</si>
  <si>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</si>
  <si>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</si>
  <si>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</si>
  <si>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</si>
  <si>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</si>
  <si>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</si>
  <si>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</si>
  <si>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</si>
  <si>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</si>
  <si>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</si>
  <si>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</si>
  <si>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</si>
  <si>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</si>
  <si>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</si>
  <si>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</si>
  <si>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</si>
  <si>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</si>
  <si>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</si>
  <si>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</si>
  <si>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</si>
  <si>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</si>
  <si>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</si>
  <si>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</si>
  <si>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</si>
  <si>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</si>
  <si>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</si>
  <si>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</si>
  <si>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</si>
  <si>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</si>
  <si>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</si>
  <si>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</si>
  <si>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</si>
  <si>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</si>
  <si>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</si>
  <si>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</si>
  <si>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</si>
  <si>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</si>
  <si>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</si>
  <si>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</si>
  <si>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</si>
  <si>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</si>
  <si>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</si>
  <si>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</si>
  <si>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</si>
  <si>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</si>
  <si>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</si>
  <si>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</si>
  <si>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</si>
  <si>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</si>
  <si>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</si>
  <si>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</si>
  <si>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</si>
  <si>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</si>
  <si>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</si>
  <si>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</si>
  <si>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</si>
  <si>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</si>
  <si>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</si>
  <si>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</si>
  <si>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</si>
  <si>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</si>
  <si>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</si>
  <si>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</si>
  <si>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</si>
  <si>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</si>
  <si>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</si>
  <si>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</si>
  <si>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</si>
  <si>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</si>
  <si>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</si>
  <si>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</si>
  <si>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</si>
  <si>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</si>
  <si>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</si>
  <si>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</si>
  <si>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</si>
  <si>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</si>
  <si>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</si>
  <si>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</si>
  <si>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</si>
  <si>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</si>
  <si>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</si>
  <si>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</si>
  <si>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</si>
  <si>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</si>
  <si>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</si>
  <si>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</si>
  <si>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</si>
  <si>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</si>
  <si>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</si>
  <si>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</si>
  <si>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</si>
  <si>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</si>
  <si>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</si>
  <si>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</si>
  <si>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</si>
  <si>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</si>
  <si>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</si>
  <si>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</si>
  <si>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</si>
  <si>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</si>
  <si>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</si>
  <si>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</si>
  <si>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</si>
  <si>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</si>
  <si>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</si>
  <si>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</si>
  <si>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</si>
  <si>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</si>
  <si>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</si>
  <si>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</si>
  <si>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</si>
  <si>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</si>
  <si>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</si>
  <si>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</si>
  <si>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</si>
  <si>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</si>
  <si>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</si>
  <si>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</si>
  <si>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</si>
  <si>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</si>
  <si>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</si>
  <si>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</si>
  <si>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</si>
  <si>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</si>
  <si>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</si>
  <si>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</si>
  <si>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</si>
  <si>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</si>
  <si>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</si>
  <si>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</si>
  <si>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</si>
  <si>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</si>
  <si>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</si>
  <si>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</si>
  <si>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</si>
  <si>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</si>
  <si>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</si>
  <si>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</si>
  <si>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</si>
  <si>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</si>
  <si>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</si>
  <si>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</si>
  <si>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</si>
  <si>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</si>
  <si>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</si>
  <si>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</si>
  <si>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</si>
  <si>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</si>
  <si>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</si>
  <si>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</si>
  <si>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</si>
  <si>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</si>
  <si>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</si>
  <si>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</si>
  <si>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</si>
  <si>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</si>
  <si>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</si>
  <si>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</si>
  <si>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</si>
  <si>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</si>
  <si>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</si>
  <si>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</si>
  <si>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</si>
  <si>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</si>
  <si>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</si>
  <si>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</si>
  <si>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</si>
  <si>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</si>
  <si>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</si>
  <si>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</si>
  <si>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</si>
  <si>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</si>
  <si>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</si>
  <si>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</si>
  <si>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</si>
  <si>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</si>
  <si>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</si>
  <si>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</si>
  <si>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</si>
  <si>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</si>
  <si>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</si>
  <si>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</si>
  <si>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</si>
  <si>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</si>
  <si>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</si>
  <si>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</si>
  <si>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</si>
  <si>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</si>
  <si>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</si>
  <si>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</si>
  <si>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</si>
  <si>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</si>
  <si>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</si>
  <si>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</si>
  <si>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</si>
  <si>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</si>
  <si>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</si>
  <si>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</si>
  <si>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</si>
  <si>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</si>
  <si>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</si>
  <si>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</si>
  <si>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</si>
  <si>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</si>
  <si>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</si>
  <si>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</si>
  <si>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</si>
  <si>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</si>
  <si>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</si>
  <si>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</si>
  <si>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</si>
  <si>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</si>
  <si>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</si>
  <si>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</si>
  <si>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</si>
  <si>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</si>
  <si>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</si>
  <si>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</si>
  <si>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</si>
  <si>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</si>
  <si>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</si>
  <si>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</si>
  <si>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</si>
  <si>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</si>
  <si>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</si>
  <si>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</si>
  <si>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</si>
  <si>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</si>
  <si>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</si>
  <si>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</si>
  <si>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</si>
  <si>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</si>
  <si>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</si>
  <si>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</si>
  <si>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</si>
  <si>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</si>
  <si>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</si>
  <si>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</si>
  <si>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</si>
  <si>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</si>
  <si>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</si>
  <si>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</si>
  <si>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</si>
  <si>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</si>
  <si>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</si>
  <si>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</si>
  <si>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</si>
  <si>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</si>
  <si>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</si>
  <si>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</si>
  <si>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</si>
  <si>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</si>
  <si>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</si>
  <si>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</si>
  <si>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</si>
  <si>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</si>
  <si>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</si>
  <si>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</si>
  <si>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</si>
  <si>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</si>
  <si>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</si>
  <si>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</si>
  <si>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</si>
  <si>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</si>
  <si>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</si>
  <si>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</si>
  <si>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</si>
  <si>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</si>
  <si>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</si>
  <si>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</si>
  <si>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</si>
  <si>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</si>
  <si>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</si>
  <si>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</si>
  <si>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</si>
  <si>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</si>
  <si>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</si>
  <si>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</si>
  <si>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</si>
  <si>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</si>
  <si>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</si>
  <si>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</si>
  <si>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</si>
  <si>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</si>
  <si>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</si>
  <si>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</si>
  <si>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</si>
  <si>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</si>
  <si>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</si>
  <si>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</si>
  <si>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</si>
  <si>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</si>
  <si>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</si>
  <si>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</si>
  <si>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</si>
  <si>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</si>
  <si>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</si>
  <si>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</si>
  <si>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</si>
  <si>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</si>
  <si>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</si>
  <si>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</si>
  <si>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</si>
  <si>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</si>
  <si>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</si>
  <si>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</si>
  <si>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</si>
  <si>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</si>
  <si>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</si>
  <si>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</si>
  <si>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</si>
  <si>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</si>
  <si>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</si>
  <si>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</si>
  <si>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</si>
  <si>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</si>
  <si>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</si>
  <si>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</si>
  <si>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</si>
  <si>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</si>
  <si>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</si>
  <si>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</si>
  <si>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</si>
  <si>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</si>
  <si>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</si>
  <si>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</si>
  <si>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</si>
  <si>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</si>
  <si>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</si>
  <si>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</si>
  <si>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</si>
  <si>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</si>
  <si>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</si>
  <si>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</si>
  <si>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</si>
  <si>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</si>
  <si>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</si>
  <si>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</si>
  <si>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</si>
  <si>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</si>
  <si>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</si>
  <si>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</si>
  <si>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</si>
  <si>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</si>
  <si>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</si>
  <si>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</si>
  <si>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</si>
  <si>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</si>
  <si>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</si>
  <si>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</si>
  <si>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</si>
  <si>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</si>
  <si>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</si>
  <si>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</si>
  <si>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</si>
  <si>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</si>
  <si>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</si>
  <si>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</si>
  <si>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</si>
  <si>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</si>
  <si>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</si>
  <si>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</si>
  <si>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</si>
  <si>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</si>
  <si>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</si>
  <si>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</si>
  <si>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</si>
  <si>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</si>
  <si>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</si>
  <si>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</si>
  <si>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</si>
  <si>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</si>
  <si>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</si>
  <si>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</si>
  <si>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</si>
  <si>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</si>
  <si>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</si>
  <si>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</si>
  <si>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</si>
  <si>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</si>
  <si>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</si>
  <si>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</si>
  <si>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</si>
  <si>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</si>
  <si>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</si>
  <si>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</si>
  <si>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</si>
  <si>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</si>
  <si>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</si>
  <si>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</si>
  <si>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</si>
  <si>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</si>
  <si>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</si>
  <si>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</si>
  <si>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</si>
  <si>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</si>
  <si>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</si>
  <si>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</si>
  <si>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</si>
  <si>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</si>
  <si>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</si>
  <si>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</si>
  <si>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</si>
  <si>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</si>
  <si>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</si>
  <si>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</si>
  <si>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</si>
  <si>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</si>
  <si>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</si>
  <si>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</si>
  <si>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</si>
  <si>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</si>
  <si>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</si>
  <si>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</si>
  <si>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</si>
  <si>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</si>
  <si>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</si>
  <si>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</si>
  <si>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</si>
  <si>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</si>
  <si>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</si>
  <si>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</si>
  <si>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</si>
  <si>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</si>
  <si>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</si>
  <si>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</si>
  <si>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</si>
  <si>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</si>
  <si>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</si>
  <si>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</si>
  <si>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</si>
  <si>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</si>
  <si>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</si>
  <si>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</si>
  <si>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</si>
  <si>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</si>
  <si>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</si>
  <si>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</si>
  <si>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</si>
  <si>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</si>
  <si>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</si>
  <si>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</si>
  <si>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</si>
  <si>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</si>
  <si>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</si>
  <si>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</si>
  <si>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</si>
  <si>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</si>
  <si>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</si>
  <si>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</si>
  <si>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</si>
  <si>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</si>
  <si>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</si>
  <si>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</si>
  <si>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</si>
  <si>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</si>
  <si>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</si>
  <si>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</si>
  <si>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</si>
  <si>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</si>
  <si>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</si>
  <si>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</si>
  <si>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</si>
  <si>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</si>
  <si>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</si>
  <si>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</si>
  <si>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</si>
  <si>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</si>
  <si>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</si>
  <si>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</si>
  <si>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</si>
  <si>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</si>
  <si>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</si>
  <si>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</si>
  <si>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</si>
  <si>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</si>
  <si>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</si>
  <si>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</si>
  <si>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</si>
  <si>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</si>
  <si>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</si>
  <si>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</si>
  <si>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</si>
  <si>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</si>
  <si>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</si>
  <si>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</si>
  <si>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</si>
  <si>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</si>
  <si>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</si>
  <si>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</si>
  <si>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</si>
  <si>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</si>
  <si>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</si>
  <si>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</si>
  <si>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</si>
  <si>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</si>
  <si>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</si>
  <si>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</si>
  <si>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</si>
  <si>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</si>
  <si>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</si>
  <si>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</si>
  <si>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</si>
  <si>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</si>
  <si>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</si>
  <si>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</si>
  <si>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</si>
  <si>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</si>
  <si>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</si>
  <si>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</si>
  <si>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</si>
  <si>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</si>
  <si>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</si>
  <si>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</si>
  <si>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</si>
  <si>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</si>
  <si>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</si>
  <si>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</si>
  <si>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</si>
  <si>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</si>
  <si>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</si>
  <si>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</si>
  <si>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</si>
  <si>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</si>
  <si>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</si>
  <si>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</si>
  <si>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</si>
  <si>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</si>
  <si>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</si>
  <si>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</si>
  <si>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</si>
  <si>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</si>
  <si>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</si>
  <si>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</si>
  <si>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</si>
  <si>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</si>
  <si>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</si>
  <si>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</si>
  <si>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</si>
  <si>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</si>
  <si>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</si>
  <si>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</si>
  <si>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</si>
  <si>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</si>
  <si>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</si>
  <si>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</si>
  <si>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</si>
  <si>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</si>
  <si>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</si>
  <si>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</si>
  <si>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</si>
  <si>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</si>
  <si>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</si>
  <si>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</si>
  <si>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</si>
  <si>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</si>
  <si>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</si>
  <si>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</si>
  <si>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</si>
  <si>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</si>
  <si>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</si>
  <si>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</si>
  <si>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</si>
  <si>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</si>
  <si>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</si>
  <si>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</si>
  <si>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</si>
  <si>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</si>
  <si>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</si>
  <si>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</si>
  <si>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</si>
  <si>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</si>
  <si>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</si>
  <si>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</si>
  <si>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</si>
  <si>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</si>
  <si>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</si>
  <si>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</si>
  <si>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</si>
  <si>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</si>
  <si>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</si>
  <si>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</si>
  <si>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</si>
  <si>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</si>
  <si>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</si>
  <si>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</si>
  <si>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</si>
  <si>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</si>
  <si>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</si>
  <si>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</si>
  <si>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</si>
  <si>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</si>
  <si>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</si>
  <si>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</si>
  <si>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</si>
  <si>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</si>
  <si>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</si>
  <si>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</si>
  <si>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</si>
  <si>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</si>
  <si>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</si>
  <si>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</si>
  <si>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</si>
  <si>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</si>
  <si>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</si>
  <si>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</si>
  <si>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</si>
  <si>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</si>
  <si>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</si>
  <si>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</si>
  <si>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</si>
  <si>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</si>
  <si>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</si>
  <si>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</si>
  <si>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</si>
  <si>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</si>
  <si>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</si>
  <si>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</si>
  <si>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</si>
  <si>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</si>
  <si>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</si>
  <si>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</si>
  <si>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</si>
  <si>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</si>
  <si>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</si>
  <si>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</si>
  <si>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</si>
  <si>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</si>
  <si>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</si>
  <si>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</si>
  <si>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</si>
  <si>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</si>
  <si>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</si>
  <si>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</si>
  <si>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</si>
  <si>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</si>
  <si>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</si>
  <si>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</si>
  <si>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</si>
  <si>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</si>
  <si>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</si>
  <si>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</si>
  <si>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</si>
  <si>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</si>
  <si>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</si>
  <si>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</si>
  <si>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</si>
  <si>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</si>
  <si>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</si>
  <si>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</si>
  <si>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</si>
  <si>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</si>
  <si>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</si>
  <si>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</si>
  <si>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</si>
  <si>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</si>
  <si>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</si>
  <si>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</si>
  <si>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</si>
  <si>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</si>
  <si>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</si>
  <si>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</si>
  <si>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</si>
  <si>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</si>
  <si>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</si>
  <si>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</si>
  <si>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</si>
  <si>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</si>
  <si>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</si>
  <si>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</si>
  <si>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</si>
  <si>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</si>
  <si>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</si>
  <si>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</si>
  <si>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</si>
  <si>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</si>
  <si>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</si>
  <si>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</si>
  <si>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</si>
  <si>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</si>
  <si>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</si>
  <si>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</si>
  <si>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</si>
  <si>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</si>
  <si>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</si>
  <si>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</si>
  <si>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</si>
  <si>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</si>
  <si>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</si>
  <si>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</si>
  <si>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</si>
  <si>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</si>
  <si>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</si>
  <si>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</si>
  <si>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</si>
  <si>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</si>
  <si>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</si>
  <si>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</si>
  <si>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</si>
  <si>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</si>
  <si>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</si>
  <si>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</si>
  <si>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</si>
  <si>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</si>
  <si>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</si>
  <si>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</si>
  <si>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</si>
  <si>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</si>
  <si>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</si>
  <si>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</si>
  <si>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</si>
  <si>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</si>
  <si>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</si>
  <si>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</si>
  <si>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</si>
  <si>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</si>
  <si>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</si>
  <si>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</si>
  <si>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</si>
  <si>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</si>
  <si>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</si>
  <si>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</si>
  <si>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</si>
  <si>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</si>
  <si>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</si>
  <si>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</si>
  <si>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</si>
  <si>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</si>
  <si>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</si>
  <si>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</si>
  <si>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</si>
  <si>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</si>
  <si>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</si>
  <si>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</si>
  <si>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</si>
  <si>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</si>
  <si>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</si>
  <si>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</si>
  <si>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</si>
  <si>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</si>
  <si>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</si>
  <si>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</si>
  <si>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</si>
  <si>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</si>
  <si>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</si>
  <si>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</si>
  <si>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</si>
  <si>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</si>
  <si>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</si>
  <si>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</si>
  <si>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</si>
  <si>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</si>
  <si>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</si>
  <si>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</si>
  <si>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</si>
  <si>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</si>
  <si>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</si>
  <si>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</si>
  <si>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</si>
  <si>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</si>
  <si>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</si>
  <si>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</si>
  <si>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</si>
  <si>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</si>
  <si>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</si>
  <si>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</si>
  <si>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</si>
  <si>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</si>
  <si>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</si>
  <si>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</si>
  <si>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</si>
  <si>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</si>
  <si>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</si>
  <si>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</si>
  <si>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</si>
  <si>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</si>
  <si>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</si>
  <si>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</si>
  <si>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</si>
  <si>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</si>
  <si>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</si>
  <si>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</si>
  <si>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</si>
  <si>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</si>
  <si>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</si>
  <si>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</si>
  <si>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</si>
  <si>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</si>
  <si>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</si>
  <si>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</si>
  <si>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</si>
  <si>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</si>
  <si>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</si>
  <si>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</si>
  <si>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</si>
  <si>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</si>
  <si>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</si>
  <si>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</si>
  <si>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</si>
  <si>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</si>
  <si>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</si>
  <si>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</si>
  <si>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</si>
  <si>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</si>
  <si>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</si>
  <si>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</si>
  <si>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</si>
  <si>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</si>
  <si>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</si>
  <si>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</si>
  <si>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</si>
  <si>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</si>
  <si>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</si>
  <si>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</si>
  <si>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</si>
  <si>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</si>
  <si>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</si>
  <si>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</si>
  <si>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</si>
  <si>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</si>
  <si>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</si>
  <si>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</si>
  <si>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</si>
  <si>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</si>
  <si>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</si>
  <si>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</si>
  <si>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</si>
  <si>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</si>
  <si>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</si>
  <si>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</si>
  <si>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</si>
  <si>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</si>
  <si>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</si>
  <si>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</si>
  <si>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</si>
  <si>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</si>
  <si>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</si>
  <si>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</si>
  <si>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</si>
  <si>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</si>
  <si>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</si>
  <si>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</si>
  <si>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</si>
  <si>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</si>
  <si>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</si>
  <si>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</si>
  <si>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</si>
  <si>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</si>
  <si>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</si>
  <si>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</si>
  <si>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</si>
  <si>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</si>
  <si>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</si>
  <si>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</si>
  <si>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</si>
  <si>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</si>
  <si>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</si>
  <si>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</si>
  <si>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</si>
  <si>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</si>
  <si>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</si>
  <si>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</si>
  <si>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</si>
  <si>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</si>
  <si>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</si>
  <si>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</si>
  <si>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</si>
  <si>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</si>
  <si>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</si>
  <si>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</si>
  <si>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</si>
  <si>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</si>
  <si>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</si>
  <si>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</si>
  <si>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</si>
  <si>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</si>
  <si>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</si>
  <si>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</si>
  <si>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</si>
  <si>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</si>
  <si>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</si>
  <si>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</si>
  <si>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</si>
  <si>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</si>
  <si>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</si>
  <si>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</si>
  <si>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</si>
  <si>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</si>
  <si>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</si>
  <si>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</si>
  <si>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</si>
  <si>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</si>
  <si>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</si>
  <si>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</si>
  <si>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</si>
  <si>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</si>
  <si>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</si>
  <si>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</si>
  <si>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</si>
  <si>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</si>
  <si>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</si>
  <si>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</si>
  <si>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</si>
  <si>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</si>
  <si>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</si>
  <si>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</si>
  <si>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</si>
  <si>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</si>
  <si>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</si>
  <si>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</si>
  <si>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</si>
  <si>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</si>
  <si>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</si>
  <si>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</si>
  <si>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</si>
  <si>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</si>
  <si>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</si>
  <si>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</si>
  <si>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</si>
  <si>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</si>
  <si>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</si>
  <si>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</si>
  <si>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</si>
  <si>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</si>
  <si>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</si>
  <si>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</si>
  <si>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</si>
  <si>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</si>
  <si>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</si>
  <si>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</si>
  <si>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</si>
  <si>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</si>
  <si>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</si>
  <si>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</si>
  <si>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</si>
  <si>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</si>
  <si>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</si>
  <si>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</si>
  <si>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</si>
  <si>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</si>
  <si>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</si>
  <si>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</si>
  <si>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</si>
  <si>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</si>
  <si>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</si>
  <si>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</si>
  <si>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</si>
  <si>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</si>
  <si>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</si>
  <si>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</si>
  <si>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</si>
  <si>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</si>
  <si>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</si>
  <si>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</si>
  <si>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</si>
  <si>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</si>
  <si>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</si>
  <si>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</si>
  <si>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</si>
  <si>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</si>
  <si>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</si>
  <si>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</si>
  <si>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</si>
  <si>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</si>
  <si>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</si>
  <si>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</si>
  <si>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</si>
  <si>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</si>
  <si>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</si>
  <si>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</si>
  <si>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</si>
  <si>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</si>
  <si>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</si>
  <si>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</si>
  <si>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</si>
  <si>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</si>
  <si>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</si>
  <si>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</si>
  <si>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</si>
  <si>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</si>
  <si>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</si>
  <si>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</si>
  <si>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</si>
  <si>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</si>
  <si>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</si>
  <si>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</si>
  <si>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</si>
  <si>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</si>
  <si>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</si>
  <si>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</si>
  <si>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</si>
  <si>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</si>
  <si>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</si>
  <si>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</si>
  <si>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</si>
  <si>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</si>
  <si>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</si>
  <si>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</si>
  <si>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</si>
  <si>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</si>
  <si>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</si>
  <si>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</si>
  <si>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</si>
  <si>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</si>
  <si>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</si>
  <si>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</si>
  <si>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</si>
  <si>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</si>
  <si>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</si>
  <si>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</si>
  <si>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</si>
  <si>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</si>
  <si>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</si>
  <si>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</si>
  <si>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</si>
  <si>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</si>
  <si>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</si>
  <si>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</si>
  <si>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</si>
  <si>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</si>
  <si>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</si>
  <si>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</si>
  <si>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</si>
  <si>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</si>
  <si>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</si>
  <si>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</si>
  <si>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</si>
  <si>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</si>
  <si>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</si>
  <si>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</si>
  <si>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</si>
  <si>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</si>
  <si>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</si>
  <si>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</si>
  <si>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</si>
  <si>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</si>
  <si>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</si>
  <si>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</si>
  <si>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</si>
  <si>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</si>
  <si>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</si>
  <si>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</si>
  <si>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</si>
  <si>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</si>
  <si>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</si>
  <si>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</si>
  <si>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</si>
  <si>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</si>
  <si>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</si>
  <si>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</si>
  <si>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</si>
  <si>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</si>
  <si>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</si>
  <si>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</si>
  <si>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</si>
  <si>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</si>
  <si>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</si>
  <si>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</si>
  <si>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</si>
  <si>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</si>
  <si>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</si>
  <si>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</si>
  <si>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</si>
  <si>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</si>
  <si>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</si>
  <si>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</si>
  <si>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</si>
  <si>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</si>
  <si>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</si>
  <si>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</si>
  <si>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</si>
  <si>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</si>
  <si>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</si>
  <si>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</si>
  <si>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</si>
  <si>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</si>
  <si>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</si>
  <si>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</si>
  <si>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</si>
  <si>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</si>
  <si>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</si>
  <si>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</si>
  <si>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</si>
  <si>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</si>
  <si>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</si>
  <si>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</si>
  <si>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</si>
  <si>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</si>
  <si>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</si>
  <si>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</si>
  <si>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</si>
  <si>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</si>
  <si>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</si>
  <si>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</si>
  <si>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</si>
  <si>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</si>
  <si>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</si>
  <si>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</si>
  <si>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</si>
  <si>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</si>
  <si>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</si>
  <si>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</si>
  <si>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</si>
  <si>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</si>
  <si>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</si>
  <si>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</si>
  <si>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</si>
  <si>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</si>
  <si>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</si>
  <si>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</si>
  <si>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</si>
  <si>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</si>
  <si>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</si>
  <si>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</si>
  <si>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</si>
  <si>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</si>
  <si>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</si>
  <si>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</si>
  <si>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</si>
  <si>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</si>
  <si>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</si>
  <si>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</si>
  <si>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</si>
  <si>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</si>
  <si>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</si>
  <si>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</si>
  <si>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</si>
  <si>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</si>
  <si>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</si>
  <si>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</si>
  <si>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</si>
  <si>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</si>
  <si>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</si>
  <si>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</si>
  <si>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</si>
  <si>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</si>
  <si>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</si>
  <si>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</si>
  <si>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</si>
  <si>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</si>
  <si>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</si>
  <si>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</si>
  <si>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</si>
  <si>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</si>
  <si>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</si>
  <si>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</si>
  <si>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</si>
  <si>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</si>
  <si>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</si>
  <si>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</si>
  <si>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</si>
  <si>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</si>
  <si>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</si>
  <si>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</si>
  <si>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</si>
  <si>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</si>
  <si>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</si>
  <si>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</si>
  <si>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</si>
  <si>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</si>
  <si>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</si>
  <si>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</si>
  <si>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</si>
  <si>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</si>
  <si>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</si>
  <si>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</si>
  <si>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</si>
  <si>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</si>
  <si>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</si>
  <si>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</si>
  <si>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</si>
  <si>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</si>
  <si>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</si>
  <si>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</si>
  <si>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</si>
  <si>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</si>
  <si>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</si>
  <si>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</si>
  <si>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</si>
  <si>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</si>
  <si>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</si>
  <si>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</si>
  <si>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</si>
  <si>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</si>
  <si>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</si>
  <si>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</si>
  <si>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</si>
  <si>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</si>
  <si>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</si>
  <si>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</si>
  <si>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</si>
  <si>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</si>
  <si>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</si>
  <si>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</si>
  <si>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</si>
  <si>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</si>
  <si>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</si>
  <si>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</si>
  <si>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</si>
  <si>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</si>
  <si>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</si>
  <si>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</si>
  <si>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</si>
  <si>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</si>
  <si>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</si>
  <si>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</si>
  <si>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</si>
  <si>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</si>
  <si>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</si>
  <si>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</si>
  <si>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</si>
  <si>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</si>
  <si>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</si>
  <si>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</si>
  <si>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</si>
  <si>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</si>
  <si>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</si>
  <si>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</si>
  <si>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</si>
  <si>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</si>
  <si>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</si>
  <si>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</si>
  <si>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</si>
  <si>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</si>
  <si>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</si>
  <si>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</si>
  <si>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</si>
  <si>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</si>
  <si>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</si>
  <si>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</si>
  <si>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</si>
  <si>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</si>
  <si>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</si>
  <si>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</si>
  <si>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</si>
  <si>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</si>
  <si>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</si>
  <si>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</si>
  <si>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</si>
  <si>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</si>
  <si>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</si>
  <si>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</si>
  <si>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</si>
  <si>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</si>
  <si>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</si>
  <si>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</si>
  <si>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</si>
  <si>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</si>
  <si>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</si>
  <si>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</si>
  <si>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</si>
  <si>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</si>
  <si>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</si>
  <si>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</si>
  <si>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</si>
  <si>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</si>
  <si>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</si>
  <si>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</si>
  <si>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</si>
  <si>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</si>
  <si>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</si>
  <si>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</si>
  <si>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</si>
  <si>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</si>
  <si>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</si>
  <si>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</si>
  <si>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</si>
  <si>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</si>
  <si>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</si>
  <si>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</si>
  <si>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</si>
  <si>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</si>
  <si>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</si>
  <si>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</si>
  <si>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</si>
  <si>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</si>
  <si>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</si>
  <si>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</si>
  <si>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</si>
  <si>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</si>
  <si>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</si>
  <si>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</si>
  <si>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</si>
  <si>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</si>
  <si>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</si>
  <si>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</si>
  <si>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</si>
  <si>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</si>
  <si>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</si>
  <si>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</si>
  <si>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</si>
  <si>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</si>
  <si>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</si>
  <si>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</si>
  <si>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</si>
  <si>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</si>
  <si>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</si>
  <si>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</si>
  <si>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</si>
  <si>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</si>
  <si>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</si>
  <si>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</si>
  <si>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</si>
  <si>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</si>
  <si>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</si>
  <si>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</si>
  <si>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</si>
  <si>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</si>
  <si>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</si>
  <si>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</si>
  <si>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</si>
  <si>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</si>
  <si>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</si>
  <si>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</si>
  <si>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</si>
  <si>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</si>
  <si>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</si>
  <si>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</si>
  <si>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</si>
  <si>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</si>
  <si>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</si>
  <si>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</si>
  <si>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</si>
  <si>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</si>
  <si>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</si>
  <si>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</si>
  <si>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</si>
  <si>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</si>
  <si>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</si>
  <si>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</si>
  <si>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</si>
  <si>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</si>
  <si>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</si>
  <si>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</si>
  <si>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</si>
  <si>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</si>
  <si>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</si>
  <si>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</si>
  <si>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</si>
  <si>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</si>
  <si>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</si>
  <si>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</si>
  <si>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</si>
  <si>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</si>
  <si>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</si>
  <si>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</si>
  <si>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</si>
  <si>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</si>
  <si>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</si>
  <si>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</si>
  <si>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</si>
  <si>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</si>
  <si>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</si>
  <si>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</si>
  <si>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</si>
  <si>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</si>
  <si>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</si>
  <si>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</si>
  <si>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</si>
  <si>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</si>
  <si>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</si>
  <si>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</si>
  <si>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</si>
  <si>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</si>
  <si>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</si>
  <si>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</si>
  <si>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</si>
  <si>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</si>
  <si>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</si>
  <si>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</si>
  <si>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</si>
  <si>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</si>
  <si>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</si>
  <si>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</si>
  <si>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</si>
  <si>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</si>
  <si>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</si>
  <si>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</si>
  <si>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</si>
  <si>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</si>
  <si>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</si>
  <si>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</si>
  <si>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</si>
  <si>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</si>
  <si>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</si>
  <si>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</si>
  <si>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</si>
  <si>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</si>
  <si>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</si>
  <si>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</si>
  <si>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</si>
  <si>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</si>
  <si>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</si>
  <si>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</si>
  <si>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</si>
  <si>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</si>
  <si>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</si>
  <si>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</si>
  <si>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</si>
  <si>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</si>
  <si>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</si>
  <si>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</si>
  <si>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</si>
  <si>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</si>
  <si>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</si>
  <si>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</si>
  <si>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</si>
  <si>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</si>
  <si>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</si>
  <si>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</si>
  <si>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</si>
  <si>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</si>
  <si>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</si>
  <si>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</si>
  <si>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</si>
  <si>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</si>
  <si>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</si>
  <si>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</si>
  <si>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</si>
  <si>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</si>
  <si>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</si>
  <si>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</si>
  <si>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</si>
  <si>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</si>
  <si>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</si>
  <si>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</si>
  <si>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</si>
  <si>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</si>
  <si>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</si>
  <si>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</si>
  <si>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</si>
  <si>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</si>
  <si>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</si>
  <si>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</si>
  <si>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</si>
  <si>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</si>
  <si>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</si>
  <si>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</si>
  <si>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</si>
  <si>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</si>
  <si>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</si>
  <si>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</si>
  <si>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</si>
  <si>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</si>
  <si>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</si>
  <si>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</si>
  <si>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</si>
  <si>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</si>
  <si>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</si>
  <si>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</si>
  <si>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</si>
  <si>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</si>
  <si>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</si>
  <si>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</si>
  <si>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</si>
  <si>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</si>
  <si>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</si>
  <si>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</si>
  <si>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</si>
  <si>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</si>
  <si>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</si>
  <si>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</si>
  <si>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</si>
  <si>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</si>
  <si>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</si>
  <si>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</si>
  <si>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</si>
  <si>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</si>
  <si>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</si>
  <si>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</si>
  <si>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</si>
  <si>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</si>
  <si>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</si>
  <si>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</si>
  <si>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</si>
  <si>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</si>
  <si>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</si>
  <si>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</si>
  <si>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</si>
  <si>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</si>
  <si>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</si>
  <si>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</si>
  <si>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</si>
  <si>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</si>
  <si>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</si>
  <si>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</si>
  <si>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</si>
  <si>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</si>
  <si>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</si>
  <si>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</si>
  <si>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</si>
  <si>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</si>
  <si>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</si>
  <si>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</si>
  <si>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</si>
  <si>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</si>
  <si>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</si>
  <si>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</si>
  <si>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</si>
  <si>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</si>
  <si>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</si>
  <si>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</si>
  <si>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</si>
  <si>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</si>
  <si>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</si>
  <si>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</si>
  <si>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</si>
  <si>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</si>
  <si>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</si>
  <si>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</si>
  <si>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</si>
  <si>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</si>
  <si>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</si>
  <si>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</si>
  <si>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</si>
  <si>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</si>
  <si>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</si>
  <si>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</si>
  <si>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</si>
  <si>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</si>
  <si>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</si>
  <si>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</si>
  <si>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</si>
  <si>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</si>
  <si>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</si>
  <si>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</si>
  <si>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</si>
  <si>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</si>
  <si>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</si>
  <si>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</si>
  <si>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</si>
  <si>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</si>
  <si>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</si>
  <si>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</si>
  <si>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</si>
  <si>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</si>
  <si>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</si>
  <si>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</si>
  <si>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</si>
  <si>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</si>
  <si>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</si>
  <si>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</si>
  <si>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</si>
  <si>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</si>
  <si>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</si>
  <si>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</si>
  <si>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</si>
  <si>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</si>
  <si>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</si>
  <si>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</si>
  <si>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</si>
  <si>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</si>
  <si>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</si>
  <si>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</si>
  <si>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</si>
  <si>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</si>
  <si>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</si>
  <si>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</si>
  <si>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</si>
  <si>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</si>
  <si>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</si>
  <si>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</si>
  <si>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</si>
  <si>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</si>
  <si>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</si>
  <si>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</si>
  <si>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</si>
  <si>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</si>
  <si>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</si>
  <si>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</si>
  <si>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</si>
  <si>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</si>
  <si>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</si>
  <si>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</si>
  <si>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</si>
  <si>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</si>
  <si>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</si>
  <si>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</si>
  <si>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</si>
  <si>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</si>
  <si>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</si>
  <si>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</si>
  <si>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</si>
  <si>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</si>
  <si>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</si>
  <si>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</si>
  <si>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</si>
  <si>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</si>
  <si>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</si>
  <si>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</si>
  <si>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</si>
  <si>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</si>
  <si>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</si>
  <si>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</si>
  <si>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</si>
  <si>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</si>
  <si>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</si>
  <si>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</si>
  <si>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</si>
  <si>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</si>
  <si>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</si>
  <si>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</si>
  <si>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</si>
  <si>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</si>
  <si>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</si>
  <si>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</si>
  <si>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</si>
  <si>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</si>
  <si>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</si>
  <si>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</si>
  <si>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</si>
  <si>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</si>
  <si>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</si>
  <si>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</si>
  <si>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</si>
  <si>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</si>
  <si>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</si>
  <si>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</si>
  <si>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</si>
  <si>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</si>
  <si>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</si>
  <si>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</si>
  <si>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</si>
  <si>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</si>
  <si>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</si>
  <si>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</si>
  <si>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</si>
  <si>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</si>
  <si>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</si>
  <si>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</si>
  <si>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</si>
  <si>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</si>
  <si>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</si>
  <si>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</si>
  <si>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</si>
  <si>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</si>
  <si>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</si>
  <si>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</si>
  <si>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</si>
  <si>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</si>
  <si>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</si>
  <si>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</si>
  <si>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</si>
  <si>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</si>
  <si>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</si>
  <si>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</si>
  <si>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</si>
  <si>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</si>
  <si>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</si>
  <si>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</si>
  <si>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</si>
  <si>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</si>
  <si>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</si>
  <si>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</si>
  <si>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</si>
  <si>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</si>
  <si>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</si>
  <si>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</si>
  <si>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</si>
  <si>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</si>
  <si>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</si>
  <si>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</si>
  <si>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</si>
  <si>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</si>
  <si>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</si>
  <si>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</si>
  <si>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</si>
  <si>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</si>
  <si>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</si>
  <si>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</si>
  <si>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</si>
  <si>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</si>
  <si>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</si>
  <si>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</si>
  <si>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</si>
  <si>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</si>
  <si>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</si>
  <si>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</si>
  <si>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</si>
  <si>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</si>
  <si>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</si>
  <si>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</si>
  <si>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</si>
  <si>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</si>
  <si>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</si>
  <si>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</si>
  <si>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</si>
  <si>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</si>
  <si>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</si>
  <si>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</si>
  <si>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</si>
  <si>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</si>
  <si>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</si>
  <si>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</si>
  <si>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</si>
  <si>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</si>
  <si>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</si>
  <si>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</si>
  <si>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</si>
  <si>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</si>
  <si>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</si>
  <si>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</si>
  <si>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</si>
  <si>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</si>
  <si>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</si>
  <si>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</si>
  <si>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</si>
  <si>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</si>
  <si>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</si>
  <si>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</si>
  <si>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</si>
  <si>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</si>
  <si>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</si>
  <si>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</si>
  <si>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</si>
  <si>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</si>
  <si>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</si>
  <si>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</si>
  <si>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</si>
  <si>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</si>
  <si>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</si>
  <si>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</si>
  <si>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</si>
  <si>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</si>
  <si>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</si>
  <si>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</si>
  <si>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</si>
  <si>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</si>
  <si>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</si>
  <si>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</si>
  <si>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</si>
  <si>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</si>
  <si>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</si>
  <si>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</si>
  <si>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</si>
  <si>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</si>
  <si>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</si>
  <si>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</si>
  <si>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</si>
  <si>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</si>
  <si>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</si>
  <si>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</si>
  <si>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</si>
  <si>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</si>
  <si>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</si>
  <si>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</si>
  <si>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</si>
  <si>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</si>
  <si>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</si>
  <si>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</si>
  <si>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</si>
  <si>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</si>
  <si>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</si>
  <si>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</si>
  <si>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</si>
  <si>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</si>
  <si>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</si>
  <si>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</si>
  <si>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</si>
  <si>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</si>
  <si>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</si>
  <si>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</si>
  <si>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</si>
  <si>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</si>
  <si>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</si>
  <si>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</si>
  <si>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</si>
  <si>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</si>
  <si>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</si>
  <si>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</si>
  <si>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</si>
  <si>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</si>
  <si>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</si>
  <si>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</si>
  <si>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</si>
  <si>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</si>
  <si>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</si>
  <si>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</si>
  <si>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</si>
  <si>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</si>
  <si>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</si>
  <si>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</si>
  <si>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</si>
  <si>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</si>
  <si>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</si>
  <si>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</si>
  <si>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</si>
  <si>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</si>
  <si>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</si>
  <si>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</si>
  <si>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</si>
  <si>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</si>
  <si>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</si>
  <si>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</si>
  <si>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</si>
  <si>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</si>
  <si>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</si>
  <si>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</si>
  <si>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</si>
  <si>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</si>
  <si>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</si>
  <si>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</si>
  <si>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</si>
  <si>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</si>
  <si>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</si>
  <si>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</si>
  <si>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</si>
  <si>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</si>
  <si>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</si>
  <si>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</si>
  <si>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</si>
  <si>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</si>
  <si>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</si>
  <si>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</si>
  <si>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</si>
  <si>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</si>
  <si>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</si>
  <si>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</si>
  <si>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</si>
  <si>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</si>
  <si>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</si>
  <si>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</si>
  <si>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</si>
  <si>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</si>
  <si>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</si>
  <si>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</si>
  <si>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</si>
  <si>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</si>
  <si>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</si>
  <si>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</si>
  <si>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</si>
  <si>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</si>
  <si>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</si>
  <si>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</si>
  <si>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</si>
  <si>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</si>
  <si>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</si>
  <si>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</si>
  <si>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</si>
  <si>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</si>
  <si>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</si>
  <si>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</si>
  <si>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</si>
  <si>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</si>
  <si>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</si>
  <si>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</si>
  <si>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</si>
  <si>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</si>
  <si>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</si>
  <si>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</si>
  <si>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</si>
  <si>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</si>
  <si>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</si>
  <si>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</si>
  <si>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</si>
  <si>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</si>
  <si>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</si>
  <si>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</si>
  <si>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</si>
  <si>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</si>
  <si>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</si>
  <si>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</si>
  <si>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</si>
  <si>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</si>
  <si>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</si>
  <si>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</si>
  <si>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</si>
  <si>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</si>
  <si>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</si>
  <si>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</si>
  <si>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</si>
  <si>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</si>
  <si>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</si>
  <si>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</si>
  <si>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</si>
  <si>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</si>
  <si>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</si>
  <si>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</si>
  <si>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</si>
  <si>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</si>
  <si>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</si>
  <si>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</si>
  <si>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</si>
  <si>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</si>
  <si>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</si>
  <si>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</si>
  <si>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</si>
  <si>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</si>
  <si>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</si>
  <si>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</si>
  <si>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</si>
  <si>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</si>
  <si>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</si>
  <si>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</si>
  <si>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</si>
  <si>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</si>
  <si>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</si>
  <si>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</si>
  <si>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</si>
  <si>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</si>
  <si>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</si>
  <si>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</si>
  <si>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</si>
  <si>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</si>
  <si>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</si>
  <si>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</si>
  <si>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</si>
  <si>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</si>
  <si>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</si>
  <si>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</si>
  <si>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</si>
  <si>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</si>
  <si>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</si>
  <si>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</si>
  <si>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</si>
  <si>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</si>
  <si>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</si>
  <si>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</si>
  <si>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</si>
  <si>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</si>
  <si>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</si>
  <si>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</si>
  <si>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</si>
  <si>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</si>
  <si>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</si>
  <si>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</si>
  <si>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</si>
  <si>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</si>
  <si>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</si>
  <si>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</si>
  <si>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</si>
  <si>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</si>
  <si>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</si>
  <si>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</si>
  <si>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</si>
  <si>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</si>
  <si>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</si>
  <si>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</si>
  <si>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</si>
  <si>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</si>
  <si>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</si>
  <si>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</si>
  <si>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</si>
  <si>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</si>
  <si>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</si>
  <si>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</si>
  <si>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</si>
  <si>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</si>
  <si>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</si>
  <si>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</si>
  <si>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</si>
  <si>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</si>
  <si>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</si>
  <si>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</si>
  <si>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</si>
  <si>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</si>
  <si>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</si>
  <si>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</si>
  <si>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</si>
  <si>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</si>
  <si>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</si>
  <si>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</si>
  <si>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</si>
  <si>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</si>
  <si>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</si>
  <si>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</si>
  <si>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</si>
  <si>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</si>
  <si>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</si>
  <si>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</si>
  <si>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</si>
  <si>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</si>
  <si>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</si>
  <si>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</si>
  <si>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</si>
  <si>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</si>
  <si>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</si>
  <si>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</si>
  <si>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</si>
  <si>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</si>
  <si>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</si>
  <si>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</si>
  <si>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</si>
  <si>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</si>
  <si>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</si>
  <si>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</si>
  <si>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</si>
  <si>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</si>
  <si>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</si>
  <si>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</si>
  <si>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</si>
  <si>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</si>
  <si>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</si>
  <si>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</si>
  <si>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</si>
  <si>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</si>
  <si>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</si>
  <si>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</si>
  <si>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</si>
  <si>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</si>
  <si>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</si>
  <si>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</si>
  <si>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</si>
  <si>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</si>
  <si>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</si>
  <si>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</si>
  <si>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</si>
  <si>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</si>
  <si>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</si>
  <si>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</si>
  <si>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</si>
  <si>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</si>
  <si>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</si>
  <si>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</si>
  <si>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</si>
  <si>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</si>
  <si>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</si>
  <si>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</si>
  <si>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</si>
  <si>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</si>
  <si>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</si>
  <si>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</si>
  <si>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</si>
  <si>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</si>
  <si>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</si>
  <si>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</si>
  <si>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</si>
  <si>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</si>
  <si>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</si>
  <si>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</si>
  <si>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</si>
  <si>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</si>
  <si>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</si>
  <si>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</si>
  <si>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</si>
  <si>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</si>
  <si>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</si>
  <si>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</si>
  <si>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</si>
  <si>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</si>
  <si>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</si>
  <si>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</si>
  <si>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</si>
  <si>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</si>
  <si>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</si>
  <si>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</si>
  <si>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</si>
  <si>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</si>
  <si>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</si>
  <si>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</si>
  <si>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</si>
  <si>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</si>
  <si>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</si>
  <si>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</si>
  <si>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</si>
  <si>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</si>
  <si>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</si>
  <si>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</si>
  <si>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</si>
  <si>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</si>
  <si>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</si>
  <si>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</si>
  <si>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</si>
  <si>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</si>
  <si>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</si>
  <si>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</si>
  <si>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</si>
  <si>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</si>
  <si>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</si>
  <si>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</si>
  <si>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</si>
  <si>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</si>
  <si>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</si>
  <si>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</si>
  <si>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</si>
  <si>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</si>
  <si>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</si>
  <si>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</si>
  <si>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</si>
  <si>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</si>
  <si>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</si>
  <si>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</si>
  <si>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</si>
  <si>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</si>
  <si>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</si>
  <si>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</si>
  <si>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</si>
  <si>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</si>
  <si>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</si>
  <si>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</si>
  <si>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</si>
  <si>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</si>
  <si>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</si>
  <si>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</si>
  <si>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</si>
  <si>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</si>
  <si>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</si>
  <si>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</si>
  <si>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</si>
  <si>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</si>
  <si>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</si>
  <si>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</si>
  <si>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</si>
  <si>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</si>
  <si>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</si>
  <si>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</si>
  <si>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</si>
  <si>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</si>
  <si>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</si>
  <si>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</si>
  <si>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</si>
  <si>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</si>
  <si>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</si>
  <si>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</si>
  <si>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</si>
  <si>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</si>
  <si>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</si>
  <si>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</si>
  <si>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</si>
  <si>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</si>
  <si>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</si>
  <si>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</si>
  <si>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</si>
  <si>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</si>
  <si>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</si>
  <si>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</si>
  <si>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</si>
  <si>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</si>
  <si>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</si>
  <si>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</si>
  <si>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</si>
  <si>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</si>
  <si>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</si>
  <si>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</si>
  <si>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</si>
  <si>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</si>
  <si>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</si>
  <si>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</si>
  <si>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</si>
  <si>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</si>
  <si>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</si>
  <si>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</si>
  <si>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</si>
  <si>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</si>
  <si>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</si>
  <si>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</si>
  <si>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</si>
  <si>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</si>
  <si>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</si>
  <si>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</si>
  <si>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</si>
  <si>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</si>
  <si>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</si>
  <si>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</si>
  <si>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</si>
  <si>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</si>
  <si>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</si>
  <si>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</si>
  <si>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</si>
  <si>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</si>
  <si>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</si>
  <si>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</si>
  <si>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</si>
  <si>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</si>
  <si>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</si>
  <si>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</si>
  <si>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</si>
  <si>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</si>
  <si>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</si>
  <si>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</si>
  <si>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</si>
  <si>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</si>
  <si>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</si>
  <si>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</si>
  <si>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</si>
  <si>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</si>
  <si>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</si>
  <si>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</si>
  <si>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</si>
  <si>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</si>
  <si>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</si>
  <si>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</si>
  <si>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</si>
  <si>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</si>
  <si>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</si>
  <si>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</si>
  <si>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</si>
  <si>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</si>
  <si>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</si>
  <si>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</si>
  <si>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</si>
  <si>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</si>
  <si>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</si>
  <si>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</si>
  <si>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</si>
  <si>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</si>
  <si>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</si>
  <si>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</si>
  <si>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</si>
  <si>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</si>
  <si>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</si>
  <si>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</si>
  <si>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</si>
  <si>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</si>
  <si>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</si>
  <si>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</si>
  <si>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</si>
  <si>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</si>
  <si>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</si>
  <si>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</si>
  <si>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</si>
  <si>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</si>
  <si>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</si>
  <si>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</si>
  <si>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</si>
  <si>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</si>
  <si>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</si>
  <si>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</si>
  <si>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</si>
  <si>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</si>
  <si>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</si>
  <si>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</si>
  <si>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</si>
  <si>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</si>
  <si>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</si>
  <si>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</si>
  <si>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</si>
  <si>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</si>
  <si>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</si>
  <si>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</si>
  <si>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</si>
  <si>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</si>
  <si>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</si>
  <si>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</si>
  <si>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</si>
  <si>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</si>
  <si>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</si>
  <si>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</si>
  <si>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</si>
  <si>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</si>
  <si>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</si>
  <si>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</si>
  <si>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</si>
  <si>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</si>
  <si>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</si>
  <si>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</si>
  <si>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</si>
  <si>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</si>
  <si>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</si>
  <si>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</si>
  <si>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</si>
  <si>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</si>
  <si>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</si>
  <si>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</si>
  <si>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</si>
  <si>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</si>
  <si>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</si>
  <si>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</si>
  <si>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</si>
  <si>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</si>
  <si>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</si>
  <si>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</si>
  <si>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</si>
  <si>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</si>
  <si>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</si>
  <si>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</si>
  <si>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</si>
  <si>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</si>
  <si>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</si>
  <si>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</si>
  <si>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</si>
  <si>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</si>
  <si>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</si>
  <si>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</si>
  <si>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</si>
  <si>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</si>
  <si>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</si>
  <si>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</si>
  <si>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</si>
  <si>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</si>
  <si>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</si>
  <si>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</si>
  <si>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</si>
  <si>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</si>
  <si>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</si>
  <si>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</si>
  <si>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</si>
  <si>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</si>
  <si>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</si>
  <si>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</si>
  <si>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</si>
  <si>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</si>
  <si>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</si>
  <si>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</si>
  <si>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</si>
  <si>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</si>
  <si>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</si>
  <si>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</si>
  <si>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</si>
  <si>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</si>
  <si>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</si>
  <si>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</si>
  <si>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</si>
  <si>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</si>
  <si>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</si>
  <si>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</si>
  <si>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</si>
  <si>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</si>
  <si>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</si>
  <si>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</si>
  <si>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</si>
  <si>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</si>
  <si>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</si>
  <si>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</si>
  <si>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</si>
  <si>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</si>
  <si>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</si>
  <si>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</si>
  <si>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</si>
  <si>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</si>
  <si>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</si>
  <si>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</si>
  <si>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</si>
  <si>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</si>
  <si>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</si>
  <si>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</si>
  <si>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</si>
  <si>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</si>
  <si>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</si>
  <si>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</si>
  <si>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</si>
  <si>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</si>
  <si>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</si>
  <si>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</si>
  <si>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</si>
  <si>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</si>
  <si>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</si>
  <si>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</si>
  <si>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</si>
  <si>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</si>
  <si>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</si>
  <si>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</si>
  <si>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</si>
  <si>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</si>
  <si>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</si>
  <si>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</si>
  <si>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</si>
  <si>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</si>
  <si>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</si>
  <si>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</si>
  <si>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</si>
  <si>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</si>
  <si>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</si>
  <si>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</si>
  <si>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</si>
  <si>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</si>
  <si>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</si>
  <si>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</si>
  <si>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</si>
  <si>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</si>
  <si>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</si>
  <si>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</si>
  <si>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</si>
  <si>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</si>
  <si>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</si>
  <si>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</si>
  <si>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</si>
  <si>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</si>
  <si>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</si>
  <si>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</si>
  <si>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</si>
  <si>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</si>
  <si>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</si>
  <si>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</si>
  <si>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</si>
  <si>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</si>
  <si>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</si>
  <si>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</si>
  <si>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</si>
  <si>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</si>
  <si>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</si>
  <si>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</si>
  <si>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</si>
  <si>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</si>
  <si>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</si>
  <si>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</si>
  <si>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</si>
  <si>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</si>
  <si>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</si>
  <si>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</si>
  <si>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</si>
  <si>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</si>
  <si>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</si>
  <si>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</si>
  <si>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</si>
  <si>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</si>
  <si>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</si>
  <si>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</si>
  <si>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</si>
  <si>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</si>
  <si>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</si>
  <si>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</si>
  <si>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</si>
  <si>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</si>
  <si>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</si>
  <si>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</si>
  <si>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</si>
  <si>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</si>
  <si>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</si>
  <si>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</si>
  <si>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</si>
  <si>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</si>
  <si>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</si>
  <si>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</si>
  <si>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</si>
  <si>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</si>
  <si>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</si>
  <si>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</si>
  <si>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</si>
  <si>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</si>
  <si>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</si>
  <si>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</si>
  <si>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</si>
  <si>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</si>
  <si>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</si>
  <si>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</si>
  <si>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</si>
  <si>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</si>
  <si>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</si>
  <si>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</si>
  <si>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</si>
  <si>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</si>
  <si>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</si>
  <si>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</si>
  <si>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</si>
  <si>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</si>
  <si>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</si>
  <si>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</si>
  <si>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</si>
  <si>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</si>
  <si>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</si>
  <si>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</si>
  <si>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</si>
  <si>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</si>
  <si>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</si>
  <si>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</si>
  <si>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</si>
  <si>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</si>
  <si>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</si>
  <si>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</si>
  <si>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</si>
  <si>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</si>
  <si>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</si>
  <si>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</si>
  <si>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</si>
  <si>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</si>
  <si>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</si>
  <si>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</si>
  <si>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</si>
  <si>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</si>
  <si>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</si>
  <si>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</si>
  <si>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</si>
  <si>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</si>
  <si>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</si>
  <si>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</si>
  <si>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</si>
  <si>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</si>
  <si>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</si>
  <si>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</si>
  <si>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</si>
  <si>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</si>
  <si>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</si>
  <si>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</si>
  <si>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</si>
  <si>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</si>
  <si>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</si>
  <si>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</si>
  <si>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</si>
  <si>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</si>
  <si>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</si>
  <si>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</si>
  <si>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</si>
  <si>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</si>
  <si>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</si>
  <si>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</si>
  <si>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</si>
  <si>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</si>
  <si>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</si>
  <si>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</si>
  <si>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</si>
  <si>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</si>
  <si>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</si>
  <si>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</si>
  <si>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</si>
  <si>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</si>
  <si>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</si>
  <si>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</si>
  <si>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</si>
  <si>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</si>
  <si>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</si>
  <si>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</si>
  <si>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</si>
  <si>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</si>
  <si>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</si>
  <si>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</si>
  <si>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</si>
  <si>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</si>
  <si>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</si>
  <si>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</si>
  <si>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</si>
  <si>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</si>
  <si>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</si>
  <si>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</si>
  <si>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</si>
  <si>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</si>
  <si>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</si>
  <si>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</si>
  <si>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</si>
  <si>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</si>
  <si>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</si>
  <si>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</si>
  <si>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</si>
  <si>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</si>
  <si>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</si>
  <si>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</si>
  <si>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</si>
  <si>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</si>
  <si>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</si>
  <si>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</si>
  <si>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</si>
  <si>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</si>
  <si>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</si>
  <si>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</si>
  <si>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</si>
  <si>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</si>
  <si>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</si>
  <si>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</si>
  <si>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</si>
  <si>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</si>
  <si>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</si>
  <si>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</si>
  <si>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</si>
  <si>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</si>
  <si>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</si>
  <si>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</si>
  <si>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</si>
  <si>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</si>
  <si>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</si>
  <si>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</si>
  <si>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</si>
  <si>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</si>
  <si>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</si>
  <si>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</si>
  <si>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</si>
  <si>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</si>
  <si>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</si>
  <si>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</si>
  <si>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</si>
  <si>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</si>
  <si>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</si>
  <si>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</si>
  <si>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</si>
  <si>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</si>
  <si>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</si>
  <si>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</si>
  <si>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</si>
  <si>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</si>
  <si>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</si>
  <si>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</si>
  <si>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</si>
  <si>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</si>
  <si>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</si>
  <si>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</si>
  <si>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</si>
  <si>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</si>
  <si>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</si>
  <si>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</si>
  <si>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</si>
  <si>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</si>
  <si>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</si>
  <si>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</si>
  <si>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</si>
  <si>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</si>
  <si>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</si>
  <si>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</si>
  <si>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</si>
  <si>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</si>
  <si>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</si>
  <si>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</si>
  <si>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</si>
  <si>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</si>
  <si>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</si>
  <si>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</si>
  <si>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</si>
  <si>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</si>
  <si>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</si>
  <si>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</si>
  <si>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</si>
  <si>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</si>
  <si>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</si>
  <si>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</si>
  <si>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</si>
  <si>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</si>
  <si>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</si>
  <si>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</si>
  <si>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</si>
  <si>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</si>
  <si>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</si>
  <si>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</si>
  <si>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</si>
  <si>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</si>
  <si>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</si>
  <si>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</si>
  <si>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</si>
  <si>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</si>
  <si>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</si>
  <si>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</si>
  <si>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</si>
  <si>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</si>
  <si>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</si>
  <si>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</si>
  <si>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</si>
  <si>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</si>
  <si>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</si>
  <si>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</si>
  <si>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</si>
  <si>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</si>
  <si>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</si>
  <si>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</si>
  <si>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</si>
  <si>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</si>
  <si>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</si>
  <si>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</si>
  <si>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</si>
  <si>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</si>
  <si>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</si>
  <si>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</si>
  <si>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</si>
  <si>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</si>
  <si>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</si>
  <si>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</si>
  <si>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</si>
  <si>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</si>
  <si>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</si>
  <si>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</si>
  <si>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</si>
  <si>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</si>
  <si>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</si>
  <si>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</si>
  <si>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</si>
  <si>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</si>
  <si>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</si>
  <si>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</si>
  <si>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</si>
  <si>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</si>
  <si>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</si>
  <si>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</si>
  <si>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</si>
  <si>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</si>
  <si>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</si>
  <si>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</si>
  <si>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</si>
  <si>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</si>
  <si>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</si>
  <si>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</si>
  <si>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</si>
  <si>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</si>
  <si>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</si>
  <si>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</si>
  <si>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</si>
  <si>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</si>
  <si>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</si>
  <si>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</si>
  <si>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</si>
  <si>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</si>
  <si>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</si>
  <si>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</si>
  <si>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</si>
  <si>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</si>
  <si>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</si>
  <si>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</si>
  <si>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</si>
  <si>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</si>
  <si>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</si>
  <si>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</si>
  <si>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</si>
  <si>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</si>
  <si>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</si>
  <si>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</si>
  <si>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</si>
  <si>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</si>
  <si>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</si>
  <si>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</si>
  <si>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</si>
  <si>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</si>
  <si>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</si>
  <si>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</si>
  <si>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</si>
  <si>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</si>
  <si>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</si>
  <si>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</si>
  <si>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</si>
  <si>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</si>
  <si>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</si>
  <si>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</si>
  <si>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</si>
  <si>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</si>
  <si>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</si>
  <si>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</si>
  <si>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</si>
  <si>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</si>
  <si>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</si>
  <si>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</si>
  <si>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</si>
  <si>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</si>
  <si>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</si>
  <si>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</si>
  <si>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</si>
  <si>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</si>
  <si>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</si>
  <si>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</si>
  <si>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</si>
  <si>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</si>
  <si>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</si>
  <si>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</si>
  <si>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</si>
  <si>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</si>
  <si>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</si>
  <si>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</si>
  <si>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</si>
  <si>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</si>
  <si>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</si>
  <si>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</si>
  <si>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</si>
  <si>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</si>
  <si>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</si>
  <si>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</si>
  <si>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</si>
  <si>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</si>
  <si>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</si>
  <si>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</si>
  <si>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</si>
  <si>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</si>
  <si>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</si>
  <si>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</si>
  <si>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</si>
  <si>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</si>
  <si>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</si>
  <si>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</si>
  <si>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</si>
  <si>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</si>
  <si>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</si>
  <si>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</si>
  <si>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</si>
  <si>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</si>
  <si>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</si>
  <si>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</si>
  <si>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</si>
  <si>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</si>
  <si>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</si>
  <si>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</si>
  <si>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</si>
  <si>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</si>
  <si>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</si>
  <si>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</si>
  <si>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</si>
  <si>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</si>
  <si>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</si>
  <si>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</si>
  <si>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</si>
  <si>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</si>
  <si>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</si>
  <si>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</si>
  <si>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</si>
  <si>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</si>
  <si>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</si>
  <si>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</si>
  <si>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</si>
  <si>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</si>
  <si>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</si>
  <si>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</si>
  <si>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</si>
  <si>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</si>
  <si>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</si>
  <si>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</si>
  <si>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</si>
  <si>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</si>
  <si>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</si>
  <si>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</si>
  <si>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</si>
  <si>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</si>
  <si>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</si>
  <si>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</si>
  <si>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</si>
  <si>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</si>
  <si>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</si>
  <si>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</si>
  <si>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</si>
  <si>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</si>
  <si>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</si>
  <si>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</si>
  <si>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</si>
  <si>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</si>
  <si>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</si>
  <si>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</si>
  <si>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</si>
  <si>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</si>
  <si>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</si>
  <si>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</si>
  <si>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</si>
  <si>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</si>
  <si>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</si>
  <si>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</si>
  <si>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</si>
  <si>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</si>
  <si>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</si>
  <si>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</si>
  <si>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</si>
  <si>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</si>
  <si>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</si>
  <si>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</si>
  <si>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</si>
  <si>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</si>
  <si>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</si>
  <si>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</si>
  <si>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</si>
  <si>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</si>
  <si>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</si>
  <si>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</si>
  <si>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</si>
  <si>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</si>
  <si>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</si>
  <si>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</si>
  <si>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</si>
  <si>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</si>
  <si>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</si>
  <si>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</si>
  <si>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</si>
  <si>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</si>
  <si>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</si>
  <si>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</si>
  <si>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</si>
  <si>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</si>
  <si>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</si>
  <si>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</si>
  <si>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</si>
  <si>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</si>
  <si>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</si>
  <si>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</si>
  <si>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</si>
  <si>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</si>
  <si>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</si>
  <si>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</si>
  <si>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</si>
  <si>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</si>
  <si>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</si>
  <si>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</si>
  <si>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</si>
  <si>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</si>
  <si>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</si>
  <si>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</si>
  <si>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</si>
  <si>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</si>
  <si>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</si>
  <si>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</si>
  <si>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</si>
  <si>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</si>
  <si>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</si>
  <si>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</si>
  <si>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</si>
  <si>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</si>
  <si>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</si>
  <si>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</si>
  <si>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</si>
  <si>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</si>
  <si>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</si>
  <si>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</si>
  <si>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</si>
  <si>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</si>
  <si>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</si>
  <si>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</si>
  <si>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</si>
  <si>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</si>
  <si>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</si>
  <si>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</si>
  <si>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</si>
  <si>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</si>
  <si>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</si>
  <si>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</si>
  <si>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</si>
  <si>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</si>
  <si>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</si>
  <si>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</si>
  <si>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</si>
  <si>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</si>
  <si>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</si>
  <si>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</si>
  <si>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</si>
  <si>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</si>
  <si>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</si>
  <si>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</si>
  <si>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</si>
  <si>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</si>
  <si>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</si>
  <si>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</si>
  <si>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</si>
  <si>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</si>
  <si>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</si>
  <si>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</si>
  <si>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</si>
  <si>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</si>
  <si>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</si>
  <si>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</si>
  <si>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</si>
  <si>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</si>
  <si>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</si>
  <si>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</si>
  <si>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</si>
  <si>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</si>
  <si>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</si>
  <si>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</si>
  <si>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</si>
  <si>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</si>
  <si>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</si>
  <si>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</si>
  <si>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</si>
  <si>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</si>
  <si>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</si>
  <si>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</si>
  <si>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</si>
  <si>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</si>
  <si>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</si>
  <si>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</si>
  <si>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</si>
  <si>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</si>
  <si>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</si>
  <si>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</si>
  <si>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</si>
  <si>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</si>
  <si>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</si>
  <si>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</si>
  <si>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</si>
  <si>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</si>
  <si>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</si>
  <si>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</si>
  <si>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</si>
  <si>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</si>
  <si>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</si>
  <si>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</si>
  <si>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</si>
  <si>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</si>
  <si>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</si>
  <si>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</si>
  <si>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</si>
  <si>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</si>
  <si>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</si>
  <si>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</si>
  <si>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</si>
  <si>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</si>
  <si>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</si>
  <si>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</si>
  <si>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</si>
  <si>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</si>
  <si>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</si>
  <si>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</si>
  <si>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</si>
  <si>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</si>
  <si>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</si>
  <si>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</si>
  <si>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</si>
  <si>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</si>
  <si>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</si>
  <si>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</si>
  <si>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</si>
  <si>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</si>
  <si>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</si>
  <si>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</si>
  <si>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</si>
  <si>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</si>
  <si>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</si>
  <si>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</si>
  <si>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</si>
  <si>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</si>
  <si>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</si>
  <si>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</si>
  <si>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</si>
  <si>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</si>
  <si>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</si>
  <si>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</si>
  <si>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</si>
  <si>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</si>
  <si>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</si>
  <si>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</si>
  <si>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</si>
  <si>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</si>
  <si>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</si>
  <si>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</si>
  <si>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</si>
  <si>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</si>
  <si>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</si>
  <si>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</si>
  <si>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</si>
  <si>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</si>
  <si>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</si>
  <si>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</si>
  <si>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</si>
  <si>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</si>
  <si>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</si>
  <si>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</si>
  <si>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</si>
  <si>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</si>
  <si>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</si>
  <si>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</si>
  <si>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</si>
  <si>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</si>
  <si>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</si>
  <si>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</si>
  <si>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</si>
  <si>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</si>
  <si>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</si>
  <si>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</si>
  <si>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</si>
  <si>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</si>
  <si>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</si>
  <si>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</si>
  <si>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</si>
  <si>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</si>
  <si>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</si>
  <si>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</si>
  <si>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</si>
  <si>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</si>
  <si>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</si>
  <si>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</si>
  <si>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</si>
  <si>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</si>
  <si>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</si>
  <si>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</si>
  <si>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</si>
  <si>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</si>
  <si>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</si>
  <si>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</si>
  <si>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</si>
  <si>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</si>
  <si>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</si>
  <si>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</si>
  <si>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</si>
  <si>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</si>
  <si>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</si>
  <si>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</si>
  <si>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</si>
  <si>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</si>
  <si>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</si>
  <si>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</si>
  <si>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</si>
  <si>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</si>
  <si>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</si>
  <si>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</si>
  <si>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</si>
  <si>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</si>
  <si>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</si>
  <si>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</si>
  <si>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</si>
  <si>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</si>
  <si>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</si>
  <si>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</si>
  <si>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</si>
  <si>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</si>
  <si>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</si>
  <si>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</si>
  <si>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</si>
  <si>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</si>
  <si>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</si>
  <si>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</si>
  <si>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</si>
  <si>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</si>
  <si>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</si>
  <si>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</si>
  <si>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</si>
  <si>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</si>
  <si>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</si>
  <si>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</si>
  <si>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</si>
  <si>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</si>
  <si>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</si>
  <si>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</si>
  <si>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</si>
  <si>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</si>
  <si>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</si>
  <si>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</si>
  <si>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</si>
  <si>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</si>
  <si>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</si>
  <si>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</si>
  <si>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</si>
  <si>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</si>
  <si>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</si>
  <si>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</si>
  <si>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</si>
  <si>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</si>
  <si>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</si>
  <si>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</si>
  <si>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</si>
  <si>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</si>
  <si>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</si>
  <si>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</si>
  <si>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</si>
  <si>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</si>
  <si>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</si>
  <si>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</si>
  <si>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</si>
  <si>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</si>
  <si>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</si>
  <si>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</si>
  <si>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</si>
  <si>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</si>
  <si>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</si>
  <si>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</si>
  <si>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</si>
  <si>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</si>
  <si>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</si>
  <si>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</si>
  <si>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</si>
  <si>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</si>
  <si>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</si>
  <si>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</si>
  <si>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</si>
  <si>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</si>
  <si>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</si>
  <si>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</si>
  <si>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</si>
  <si>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</si>
  <si>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</si>
  <si>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</si>
  <si>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</si>
  <si>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</si>
  <si>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</si>
  <si>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</si>
  <si>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</si>
  <si>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</si>
  <si>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</si>
  <si>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</si>
  <si>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</si>
  <si>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</si>
  <si>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</si>
  <si>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</si>
  <si>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</si>
  <si>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</si>
  <si>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</si>
  <si>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</si>
  <si>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</si>
  <si>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</si>
  <si>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</si>
  <si>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</si>
  <si>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</si>
  <si>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</si>
  <si>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</si>
  <si>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</si>
  <si>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</si>
  <si>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</si>
  <si>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</si>
  <si>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</si>
  <si>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</si>
  <si>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</si>
  <si>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</si>
  <si>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</si>
  <si>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</si>
  <si>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</si>
  <si>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</si>
  <si>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</si>
  <si>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</si>
  <si>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</si>
  <si>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</si>
  <si>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</si>
  <si>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</si>
  <si>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</si>
  <si>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</si>
  <si>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</si>
  <si>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</si>
  <si>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</si>
  <si>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</si>
  <si>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</si>
  <si>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</si>
  <si>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</si>
  <si>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</si>
  <si>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</si>
  <si>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</si>
  <si>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</si>
  <si>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</si>
  <si>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</si>
  <si>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</si>
  <si>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</si>
  <si>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</si>
  <si>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</si>
  <si>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</si>
  <si>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</si>
  <si>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</si>
  <si>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</si>
  <si>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</si>
  <si>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</si>
  <si>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</si>
  <si>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</si>
  <si>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</si>
  <si>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</si>
  <si>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</si>
  <si>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</si>
  <si>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</si>
  <si>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</si>
  <si>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</si>
  <si>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</si>
  <si>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</si>
  <si>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</si>
  <si>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</si>
  <si>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</si>
  <si>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</si>
  <si>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</si>
  <si>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</si>
  <si>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</si>
  <si>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</si>
  <si>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</si>
  <si>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</si>
  <si>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</si>
  <si>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</si>
  <si>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</si>
  <si>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</si>
  <si>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</si>
  <si>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</si>
  <si>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</si>
  <si>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</si>
  <si>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</si>
  <si>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</si>
  <si>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</si>
  <si>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</si>
  <si>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</si>
  <si>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</si>
  <si>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</si>
  <si>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</si>
  <si>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</si>
  <si>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</si>
  <si>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</si>
  <si>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</si>
  <si>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</si>
  <si>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</si>
  <si>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</si>
  <si>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</si>
  <si>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</si>
  <si>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</si>
  <si>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</si>
  <si>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</si>
  <si>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</si>
  <si>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</si>
  <si>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</si>
  <si>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</si>
  <si>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</si>
  <si>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</si>
  <si>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</si>
  <si>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</si>
  <si>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</si>
  <si>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</si>
  <si>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</si>
  <si>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</si>
  <si>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</si>
  <si>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</si>
  <si>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</si>
  <si>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</si>
  <si>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</si>
  <si>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</si>
  <si>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</si>
  <si>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</si>
  <si>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</si>
  <si>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</si>
  <si>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</si>
  <si>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</si>
  <si>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</si>
  <si>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</si>
  <si>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</si>
  <si>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</si>
  <si>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</si>
  <si>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</si>
  <si>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</si>
  <si>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</si>
  <si>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</si>
  <si>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</si>
  <si>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</si>
  <si>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</si>
  <si>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</si>
  <si>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</si>
  <si>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</si>
  <si>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</si>
  <si>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</si>
  <si>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</si>
  <si>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</si>
  <si>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</si>
  <si>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</si>
  <si>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</si>
  <si>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</si>
  <si>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</si>
  <si>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</si>
  <si>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</si>
  <si>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</si>
  <si>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</si>
  <si>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</si>
  <si>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</si>
  <si>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</si>
  <si>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</si>
  <si>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</si>
  <si>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</si>
  <si>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</si>
  <si>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</si>
  <si>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</si>
  <si>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</si>
  <si>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</si>
  <si>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</si>
  <si>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</si>
  <si>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</si>
  <si>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</si>
  <si>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</si>
  <si>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</si>
  <si>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</si>
  <si>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</si>
  <si>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</si>
  <si>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</si>
  <si>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</si>
  <si>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</si>
  <si>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</si>
  <si>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</si>
  <si>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</si>
  <si>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</si>
  <si>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</si>
  <si>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</si>
  <si>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</si>
  <si>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</si>
  <si>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</si>
  <si>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</si>
  <si>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</si>
  <si>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</si>
  <si>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</si>
  <si>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</si>
  <si>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</si>
  <si>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</si>
  <si>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</si>
  <si>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</si>
  <si>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</si>
  <si>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</si>
  <si>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</si>
  <si>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</si>
  <si>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</si>
  <si>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</si>
  <si>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</si>
  <si>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</si>
  <si>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</si>
  <si>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</si>
  <si>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</si>
  <si>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</si>
  <si>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</si>
  <si>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</si>
  <si>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</si>
  <si>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</si>
  <si>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</si>
  <si>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</si>
  <si>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</si>
  <si>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</si>
  <si>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</si>
  <si>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</si>
  <si>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</si>
  <si>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</si>
  <si>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</si>
  <si>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</si>
  <si>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</si>
  <si>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</si>
  <si>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</si>
  <si>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</si>
  <si>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</si>
  <si>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</si>
  <si>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</si>
  <si>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</si>
  <si>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</si>
  <si>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</si>
  <si>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</si>
  <si>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</si>
  <si>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</si>
  <si>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</si>
  <si>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</si>
  <si>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</si>
  <si>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</si>
  <si>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</si>
  <si>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</si>
  <si>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</si>
  <si>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</si>
  <si>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</si>
  <si>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</si>
  <si>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</si>
  <si>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</si>
  <si>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</si>
  <si>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</si>
  <si>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</si>
  <si>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</si>
  <si>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</si>
  <si>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</si>
  <si>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</si>
  <si>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</si>
  <si>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</si>
  <si>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</si>
  <si>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</si>
  <si>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</si>
  <si>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</si>
  <si>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</si>
  <si>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</si>
  <si>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</si>
  <si>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</si>
  <si>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</si>
  <si>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</si>
  <si>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</si>
  <si>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</si>
  <si>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</si>
  <si>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</si>
  <si>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</si>
  <si>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</si>
  <si>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</si>
  <si>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</si>
  <si>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</si>
  <si>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</si>
  <si>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</si>
  <si>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</si>
  <si>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</si>
  <si>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</si>
  <si>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</si>
  <si>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</si>
  <si>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</si>
  <si>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</si>
  <si>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</si>
  <si>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</si>
  <si>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</si>
  <si>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</si>
  <si>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</si>
  <si>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</si>
  <si>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</si>
  <si>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</si>
  <si>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</si>
  <si>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</si>
  <si>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</si>
  <si>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</si>
  <si>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</si>
  <si>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</si>
  <si>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</si>
  <si>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</si>
  <si>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</si>
  <si>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</si>
  <si>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</si>
  <si>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</si>
  <si>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</si>
  <si>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</si>
  <si>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</si>
  <si>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</si>
  <si>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</si>
  <si>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</si>
  <si>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</si>
  <si>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</si>
  <si>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</si>
  <si>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</si>
  <si>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</si>
  <si>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</si>
  <si>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</si>
  <si>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</si>
  <si>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</si>
  <si>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</si>
  <si>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</si>
  <si>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</si>
  <si>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</si>
  <si>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</si>
  <si>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</si>
  <si>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</si>
  <si>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</si>
  <si>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</si>
  <si>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</si>
  <si>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</si>
  <si>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</si>
  <si>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</si>
  <si>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</si>
  <si>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</si>
  <si>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</si>
  <si>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</si>
  <si>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</si>
  <si>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</si>
  <si>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</si>
  <si>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</si>
  <si>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</si>
  <si>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</si>
  <si>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</si>
  <si>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</si>
  <si>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</si>
  <si>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</si>
  <si>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</si>
  <si>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</si>
  <si>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</si>
  <si>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</si>
  <si>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</si>
  <si>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</si>
  <si>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</si>
  <si>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</si>
  <si>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</si>
  <si>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</si>
  <si>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</si>
  <si>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</si>
  <si>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</si>
  <si>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</si>
  <si>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</si>
  <si>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</si>
  <si>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</si>
  <si>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</si>
  <si>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</si>
  <si>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</si>
  <si>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</si>
  <si>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</si>
  <si>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</si>
  <si>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</si>
  <si>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</si>
  <si>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</si>
  <si>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</si>
  <si>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</si>
  <si>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</si>
  <si>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</si>
  <si>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</si>
  <si>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</si>
  <si>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</si>
  <si>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</si>
  <si>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</si>
  <si>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</si>
  <si>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</si>
  <si>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</si>
  <si>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</si>
  <si>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</si>
  <si>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</si>
  <si>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</si>
  <si>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</si>
  <si>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</si>
  <si>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</si>
  <si>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</si>
  <si>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</si>
  <si>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</si>
  <si>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</si>
  <si>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</si>
  <si>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</si>
  <si>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</si>
  <si>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</si>
  <si>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</si>
  <si>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</si>
  <si>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</si>
  <si>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</si>
  <si>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</si>
  <si>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</si>
  <si>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</si>
  <si>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</si>
  <si>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</si>
  <si>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</si>
  <si>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</si>
  <si>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</si>
  <si>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</si>
  <si>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</si>
  <si>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</si>
  <si>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</si>
  <si>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</si>
  <si>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</si>
  <si>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</si>
  <si>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</si>
  <si>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</si>
  <si>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</si>
  <si>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</si>
  <si>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</si>
  <si>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</si>
  <si>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</si>
  <si>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</si>
  <si>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</si>
  <si>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</si>
  <si>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</si>
  <si>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</si>
  <si>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</si>
  <si>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</si>
  <si>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</si>
  <si>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</si>
  <si>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</si>
  <si>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</si>
  <si>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</si>
  <si>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</si>
  <si>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</si>
  <si>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</si>
  <si>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</si>
  <si>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</si>
  <si>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</si>
  <si>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</si>
  <si>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</si>
  <si>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</si>
  <si>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</si>
  <si>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</si>
  <si>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</si>
  <si>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</si>
  <si>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</si>
  <si>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</si>
  <si>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</si>
  <si>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</si>
  <si>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</si>
  <si>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</si>
  <si>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</si>
  <si>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</si>
  <si>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</si>
  <si>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</si>
  <si>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</si>
  <si>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</si>
  <si>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</si>
  <si>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</si>
  <si>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</si>
  <si>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</si>
  <si>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</si>
  <si>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</si>
  <si>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</si>
  <si>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</si>
  <si>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</si>
  <si>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</si>
  <si>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</si>
  <si>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</si>
  <si>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</si>
  <si>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</si>
  <si>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</si>
  <si>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</si>
  <si>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</si>
  <si>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</si>
  <si>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</si>
  <si>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</si>
  <si>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</si>
  <si>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</si>
  <si>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</si>
  <si>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</si>
  <si>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</si>
  <si>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</si>
  <si>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</si>
  <si>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</si>
  <si>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</si>
  <si>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</si>
  <si>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</si>
  <si>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</si>
  <si>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</si>
  <si>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</si>
  <si>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</si>
  <si>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</si>
  <si>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</si>
  <si>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</si>
  <si>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</si>
  <si>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</si>
  <si>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</si>
  <si>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</si>
  <si>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</si>
  <si>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</si>
  <si>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</si>
  <si>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</si>
  <si>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</si>
  <si>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</si>
  <si>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</si>
  <si>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</si>
  <si>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</si>
  <si>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</si>
  <si>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</si>
  <si>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</si>
  <si>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</si>
  <si>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</si>
  <si>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</si>
  <si>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</si>
  <si>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</si>
  <si>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</si>
  <si>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</si>
  <si>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</si>
  <si>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</si>
  <si>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</si>
  <si>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</si>
  <si>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</si>
  <si>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</si>
  <si>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</si>
  <si>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</si>
  <si>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</si>
  <si>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</si>
  <si>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</si>
  <si>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</si>
  <si>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</si>
  <si>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</si>
  <si>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</si>
  <si>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</si>
  <si>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</si>
  <si>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</si>
  <si>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</si>
  <si>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</si>
  <si>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</si>
  <si>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</si>
  <si>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</si>
  <si>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</si>
  <si>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</si>
  <si>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</si>
  <si>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</si>
  <si>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</si>
  <si>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</si>
  <si>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</si>
  <si>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</si>
  <si>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</si>
  <si>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</si>
  <si>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</si>
  <si>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</si>
  <si>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</si>
  <si>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</si>
  <si>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</si>
  <si>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</si>
  <si>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</si>
  <si>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</si>
  <si>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</si>
  <si>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</si>
  <si>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</si>
  <si>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</si>
  <si>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</si>
  <si>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</si>
  <si>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</si>
  <si>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</si>
  <si>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</si>
  <si>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</si>
  <si>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</si>
  <si>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</si>
  <si>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</si>
  <si>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</si>
  <si>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</si>
  <si>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</si>
  <si>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</si>
  <si>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</si>
  <si>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</si>
  <si>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</si>
  <si>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</si>
  <si>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</si>
  <si>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</si>
  <si>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</si>
  <si>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</si>
  <si>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</si>
  <si>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</si>
  <si>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</si>
  <si>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</si>
  <si>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</si>
  <si>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</si>
  <si>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</si>
  <si>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</si>
  <si>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</si>
  <si>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</si>
  <si>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</si>
  <si>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</si>
  <si>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</si>
  <si>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</si>
  <si>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</si>
  <si>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</si>
  <si>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</si>
  <si>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</si>
  <si>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</si>
  <si>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</si>
  <si>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</si>
  <si>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</si>
  <si>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</si>
  <si>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</si>
  <si>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</si>
  <si>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</si>
  <si>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</si>
  <si>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</si>
  <si>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</si>
  <si>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</si>
  <si>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</si>
  <si>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</si>
  <si>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</si>
  <si>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</si>
  <si>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</si>
  <si>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</si>
  <si>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</si>
  <si>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</si>
  <si>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</si>
  <si>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</si>
  <si>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</si>
  <si>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</si>
  <si>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</si>
  <si>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</si>
  <si>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</si>
  <si>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</si>
  <si>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</si>
  <si>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</si>
  <si>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</si>
  <si>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</si>
  <si>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</si>
  <si>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</si>
  <si>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</si>
  <si>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</si>
  <si>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</si>
  <si>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</si>
  <si>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</si>
  <si>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</si>
  <si>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</si>
  <si>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</si>
  <si>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</si>
  <si>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</si>
  <si>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</si>
  <si>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</si>
  <si>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</si>
  <si>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</si>
  <si>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</si>
  <si>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</si>
  <si>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</si>
  <si>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</si>
  <si>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</si>
  <si>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</si>
  <si>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</si>
  <si>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</si>
  <si>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</si>
  <si>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</si>
  <si>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</si>
  <si>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</si>
  <si>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</si>
  <si>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</si>
  <si>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</si>
  <si>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</si>
  <si>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</si>
  <si>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</si>
  <si>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</si>
  <si>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</si>
  <si>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</si>
  <si>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</si>
  <si>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</si>
  <si>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</si>
  <si>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</si>
  <si>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</si>
  <si>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</si>
  <si>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</si>
  <si>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</si>
  <si>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</si>
  <si>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</si>
  <si>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</si>
  <si>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</si>
  <si>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</si>
  <si>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</si>
  <si>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</si>
  <si>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</si>
  <si>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</si>
  <si>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</si>
  <si>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</si>
  <si>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</si>
  <si>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</si>
  <si>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</si>
  <si>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</si>
  <si>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</si>
  <si>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</si>
  <si>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</si>
  <si>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</si>
  <si>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</si>
  <si>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</si>
  <si>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</si>
  <si>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</si>
  <si>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</si>
  <si>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</si>
  <si>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</si>
  <si>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</si>
  <si>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</si>
  <si>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</si>
  <si>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</si>
  <si>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</si>
  <si>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</si>
  <si>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</si>
  <si>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</si>
  <si>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</si>
  <si>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</si>
  <si>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</si>
  <si>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</si>
  <si>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</si>
  <si>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</si>
  <si>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</si>
  <si>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</si>
  <si>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</si>
  <si>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</si>
  <si>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</si>
  <si>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</si>
  <si>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</si>
  <si>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</si>
  <si>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</si>
  <si>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</si>
  <si>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</si>
  <si>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</si>
  <si>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</si>
  <si>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</si>
  <si>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</si>
  <si>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</si>
  <si>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</si>
  <si>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</si>
  <si>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</si>
  <si>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</si>
  <si>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</si>
  <si>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</si>
  <si>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</si>
  <si>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</si>
  <si>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</si>
  <si>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</si>
  <si>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</si>
  <si>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</si>
  <si>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</si>
  <si>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</si>
  <si>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</si>
  <si>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</si>
  <si>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</si>
  <si>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</si>
  <si>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</si>
  <si>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</si>
  <si>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</si>
  <si>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</si>
  <si>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</si>
  <si>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</si>
  <si>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</si>
  <si>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</si>
  <si>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</si>
  <si>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</si>
  <si>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</si>
  <si>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</si>
  <si>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</si>
  <si>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</si>
  <si>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</si>
  <si>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</si>
  <si>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</si>
  <si>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</si>
  <si>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</si>
  <si>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</si>
  <si>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</si>
  <si>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</si>
  <si>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</si>
  <si>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</si>
  <si>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</si>
  <si>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</si>
  <si>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</si>
  <si>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</si>
  <si>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</si>
  <si>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</si>
  <si>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</si>
  <si>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</si>
  <si>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</si>
  <si>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</si>
  <si>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</si>
  <si>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</si>
  <si>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</si>
  <si>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</si>
  <si>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</si>
  <si>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</si>
  <si>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</si>
  <si>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</si>
  <si>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</si>
  <si>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</si>
  <si>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</si>
  <si>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</si>
  <si>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</si>
  <si>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</si>
  <si>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</si>
  <si>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</si>
  <si>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</si>
  <si>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</si>
  <si>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</si>
  <si>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</si>
  <si>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</si>
  <si>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</si>
  <si>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</si>
  <si>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</si>
  <si>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</si>
  <si>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</si>
  <si>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</si>
  <si>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</si>
  <si>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</si>
  <si>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</si>
  <si>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</si>
  <si>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</si>
  <si>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</si>
  <si>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</si>
  <si>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</si>
  <si>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</si>
  <si>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</si>
  <si>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</si>
  <si>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</si>
  <si>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</si>
  <si>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</si>
  <si>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</si>
  <si>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</si>
  <si>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</si>
  <si>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</si>
  <si>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</si>
  <si>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</si>
  <si>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</si>
  <si>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</si>
  <si>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</si>
  <si>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</si>
  <si>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</si>
  <si>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</si>
  <si>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</si>
  <si>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</si>
  <si>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</si>
  <si>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</si>
  <si>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</si>
  <si>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</si>
  <si>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</si>
  <si>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</si>
  <si>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</si>
  <si>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</si>
  <si>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</si>
  <si>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</si>
  <si>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</si>
  <si>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</si>
  <si>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</si>
  <si>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</si>
  <si>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</si>
  <si>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</si>
  <si>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</si>
  <si>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</si>
  <si>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</si>
  <si>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</si>
  <si>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</si>
  <si>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</si>
  <si>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</si>
  <si>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</si>
  <si>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</si>
  <si>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</si>
  <si>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</si>
  <si>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</si>
  <si>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</si>
  <si>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</si>
  <si>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</si>
  <si>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</si>
  <si>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</si>
  <si>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</si>
  <si>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</si>
  <si>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</si>
  <si>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</si>
  <si>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</si>
  <si>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</si>
  <si>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</si>
  <si>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</si>
  <si>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</si>
  <si>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</si>
  <si>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</si>
  <si>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</si>
  <si>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</si>
  <si>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</si>
  <si>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</si>
  <si>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</si>
  <si>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</si>
  <si>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</si>
  <si>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</si>
  <si>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</si>
  <si>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</si>
  <si>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</si>
  <si>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</si>
  <si>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</si>
  <si>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</si>
  <si>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</si>
  <si>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</si>
  <si>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</si>
  <si>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</si>
  <si>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</si>
  <si>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</si>
  <si>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</si>
  <si>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</si>
  <si>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</si>
  <si>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</si>
  <si>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</si>
  <si>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</si>
  <si>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</si>
  <si>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</si>
  <si>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</si>
  <si>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</si>
  <si>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</si>
  <si>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</si>
  <si>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</si>
  <si>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</si>
  <si>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</si>
  <si>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</si>
  <si>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</si>
  <si>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</si>
  <si>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</si>
  <si>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</si>
  <si>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</si>
  <si>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</si>
  <si>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</si>
  <si>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</si>
  <si>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</si>
  <si>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</si>
  <si>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</si>
  <si>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</si>
  <si>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</si>
  <si>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</si>
  <si>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</si>
  <si>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</si>
  <si>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</si>
  <si>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</si>
  <si>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</si>
  <si>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</si>
  <si>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</si>
  <si>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</si>
  <si>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</si>
  <si>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</si>
  <si>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</si>
  <si>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</si>
  <si>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</si>
  <si>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</si>
  <si>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</si>
  <si>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</si>
  <si>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</si>
  <si>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</si>
  <si>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</si>
  <si>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</si>
  <si>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</si>
  <si>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</si>
  <si>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</si>
  <si>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</si>
  <si>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</si>
  <si>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</si>
  <si>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</si>
  <si>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</si>
  <si>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</si>
  <si>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</si>
  <si>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</si>
  <si>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</si>
  <si>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</si>
  <si>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</si>
  <si>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</si>
  <si>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</si>
  <si>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</si>
  <si>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</si>
  <si>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</si>
  <si>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</si>
  <si>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</si>
  <si>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</si>
  <si>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</si>
  <si>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</si>
  <si>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</si>
  <si>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</si>
  <si>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</si>
  <si>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</si>
  <si>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</si>
  <si>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</si>
  <si>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</si>
  <si>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</si>
  <si>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</si>
  <si>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</si>
  <si>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</si>
  <si>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</si>
  <si>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</si>
  <si>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</si>
  <si>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</si>
  <si>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</si>
  <si>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</si>
  <si>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</si>
  <si>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</si>
  <si>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</si>
  <si>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</si>
  <si>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</si>
  <si>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</si>
  <si>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</si>
  <si>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</si>
  <si>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</si>
  <si>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</si>
  <si>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</si>
  <si>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</si>
  <si>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</si>
  <si>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</si>
  <si>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</si>
  <si>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</si>
  <si>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</si>
  <si>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</si>
  <si>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</si>
  <si>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</si>
  <si>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</si>
  <si>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</si>
  <si>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</si>
  <si>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</si>
  <si>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</si>
  <si>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</si>
  <si>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</si>
  <si>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</si>
  <si>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</si>
  <si>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</si>
  <si>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</si>
  <si>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</si>
  <si>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</si>
  <si>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</si>
  <si>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</si>
  <si>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</si>
  <si>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</si>
  <si>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</si>
  <si>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</si>
  <si>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</si>
  <si>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</si>
  <si>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</si>
  <si>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</si>
  <si>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</si>
  <si>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</si>
  <si>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</si>
  <si>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</si>
  <si>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</si>
  <si>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</si>
  <si>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</si>
  <si>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</si>
  <si>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</si>
  <si>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</si>
  <si>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</si>
  <si>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</si>
  <si>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</si>
  <si>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</si>
  <si>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</si>
  <si>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</si>
  <si>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</si>
  <si>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</si>
  <si>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</si>
  <si>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</si>
  <si>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</si>
  <si>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</si>
  <si>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</si>
  <si>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</si>
  <si>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</si>
  <si>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</si>
  <si>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</si>
  <si>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</si>
  <si>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</si>
  <si>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</si>
  <si>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</si>
  <si>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</si>
  <si>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</si>
  <si>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</si>
  <si>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</si>
  <si>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</si>
  <si>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</si>
  <si>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</si>
  <si>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</si>
  <si>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</si>
  <si>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</si>
  <si>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</si>
  <si>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</si>
  <si>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</si>
  <si>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</si>
  <si>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</si>
  <si>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</si>
  <si>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</si>
  <si>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</si>
  <si>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</si>
  <si>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</si>
  <si>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</si>
  <si>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</si>
  <si>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</si>
  <si>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</si>
  <si>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</si>
  <si>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</si>
  <si>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</si>
  <si>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</si>
  <si>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</si>
  <si>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</si>
  <si>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</si>
  <si>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</si>
  <si>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</si>
  <si>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</si>
  <si>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</si>
  <si>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</si>
  <si>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</si>
  <si>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</si>
  <si>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</si>
  <si>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</si>
  <si>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</si>
  <si>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</si>
  <si>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</si>
  <si>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</si>
  <si>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</si>
  <si>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</si>
  <si>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</si>
  <si>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</si>
  <si>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</si>
  <si>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</si>
  <si>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</si>
  <si>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</si>
  <si>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</si>
  <si>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</si>
  <si>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</si>
  <si>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</si>
  <si>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</si>
  <si>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</si>
  <si>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</si>
  <si>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</si>
  <si>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</si>
  <si>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</si>
  <si>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</si>
  <si>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</si>
  <si>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</si>
  <si>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</si>
  <si>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</si>
  <si>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</si>
  <si>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</si>
  <si>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</si>
  <si>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</si>
  <si>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</si>
  <si>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</si>
  <si>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</si>
  <si>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</si>
  <si>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</si>
  <si>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</si>
  <si>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</si>
  <si>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</si>
  <si>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</si>
  <si>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</si>
  <si>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</si>
  <si>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</si>
  <si>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</si>
  <si>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</si>
  <si>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</si>
  <si>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</si>
  <si>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</si>
  <si>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</si>
  <si>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</si>
  <si>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</si>
  <si>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</si>
  <si>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</si>
  <si>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</si>
  <si>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</si>
  <si>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</si>
  <si>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</si>
  <si>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</si>
  <si>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</si>
  <si>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</si>
  <si>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</si>
  <si>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</si>
  <si>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</si>
  <si>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</si>
  <si>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</si>
  <si>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</si>
  <si>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</si>
  <si>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</si>
  <si>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</si>
  <si>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</si>
  <si>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</si>
  <si>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</si>
  <si>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</si>
  <si>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</si>
  <si>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</si>
  <si>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</si>
  <si>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</si>
  <si>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</si>
  <si>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</si>
  <si>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</si>
  <si>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</si>
  <si>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</si>
  <si>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</si>
  <si>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</si>
  <si>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</si>
  <si>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</si>
  <si>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</si>
  <si>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</si>
  <si>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</si>
  <si>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</si>
  <si>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</si>
  <si>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</si>
  <si>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</si>
  <si>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</si>
  <si>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</si>
  <si>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</si>
  <si>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</si>
  <si>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</si>
  <si>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</si>
  <si>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</si>
  <si>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</si>
  <si>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</si>
  <si>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</si>
  <si>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</si>
  <si>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</si>
  <si>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</si>
  <si>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</si>
  <si>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</si>
  <si>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</si>
  <si>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</si>
  <si>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</si>
  <si>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</si>
  <si>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</si>
  <si>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</si>
  <si>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</si>
  <si>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</si>
  <si>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</si>
  <si>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</si>
  <si>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</si>
  <si>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</si>
  <si>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</si>
  <si>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</si>
  <si>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</si>
  <si>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</si>
  <si>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</si>
  <si>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</si>
  <si>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</si>
  <si>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</si>
  <si>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</si>
  <si>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</si>
  <si>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</si>
  <si>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</si>
  <si>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</si>
  <si>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</si>
  <si>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</si>
  <si>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</si>
  <si>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</si>
  <si>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</si>
  <si>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</si>
  <si>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</si>
  <si>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</si>
  <si>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</si>
  <si>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</si>
  <si>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</si>
  <si>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</si>
  <si>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</si>
  <si>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</si>
  <si>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</si>
  <si>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</si>
  <si>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</si>
  <si>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</si>
  <si>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</si>
  <si>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</si>
  <si>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</si>
  <si>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</si>
  <si>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</si>
  <si>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</si>
  <si>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</si>
  <si>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</si>
  <si>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</si>
  <si>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</si>
  <si>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</si>
  <si>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</si>
  <si>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</si>
  <si>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</si>
  <si>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</si>
  <si>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</si>
  <si>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</si>
  <si>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</si>
  <si>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</si>
  <si>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</si>
  <si>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</si>
  <si>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</si>
  <si>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</si>
  <si>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</si>
  <si>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</si>
  <si>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</si>
  <si>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</si>
  <si>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</si>
  <si>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</si>
  <si>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</si>
  <si>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</si>
  <si>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</si>
  <si>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</si>
  <si>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</si>
  <si>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</si>
  <si>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</si>
  <si>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</si>
  <si>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</si>
  <si>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</si>
  <si>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</si>
  <si>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</si>
  <si>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</si>
  <si>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</si>
  <si>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</si>
  <si>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</si>
  <si>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</si>
  <si>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</si>
  <si>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</si>
  <si>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</si>
  <si>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</si>
  <si>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</si>
  <si>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</si>
  <si>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</si>
  <si>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</si>
  <si>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</si>
  <si>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</si>
  <si>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</si>
  <si>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</si>
  <si>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</si>
  <si>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</si>
  <si>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</si>
  <si>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</si>
  <si>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</si>
  <si>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</si>
  <si>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</si>
  <si>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</si>
  <si>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</si>
  <si>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</si>
  <si>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</si>
  <si>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</si>
  <si>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</si>
  <si>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</si>
  <si>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</si>
  <si>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</si>
  <si>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</si>
  <si>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</si>
  <si>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</si>
  <si>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</si>
  <si>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</si>
  <si>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</si>
  <si>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</si>
  <si>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</si>
  <si>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</si>
  <si>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</si>
  <si>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</si>
  <si>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</si>
  <si>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</si>
  <si>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</si>
  <si>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</si>
  <si>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</si>
  <si>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</si>
  <si>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</si>
  <si>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</si>
  <si>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</si>
  <si>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</si>
  <si>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</si>
  <si>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</si>
  <si>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</si>
  <si>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</si>
  <si>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</si>
  <si>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</si>
  <si>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</si>
  <si>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</si>
  <si>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</si>
  <si>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</si>
  <si>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</si>
  <si>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</si>
  <si>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</si>
  <si>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</si>
  <si>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</si>
  <si>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</si>
  <si>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</si>
  <si>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</si>
  <si>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</si>
  <si>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</si>
  <si>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</si>
  <si>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</si>
  <si>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</si>
  <si>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</si>
  <si>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</si>
  <si>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</si>
  <si>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</si>
  <si>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</si>
  <si>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</si>
  <si>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</si>
  <si>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</si>
  <si>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</si>
  <si>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</si>
  <si>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</si>
  <si>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</si>
  <si>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</si>
  <si>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</si>
  <si>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</si>
  <si>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</si>
  <si>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</si>
  <si>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</si>
  <si>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</si>
  <si>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</si>
  <si>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</si>
  <si>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</si>
  <si>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</si>
  <si>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</si>
  <si>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</si>
  <si>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</si>
  <si>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</si>
  <si>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</si>
  <si>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</si>
  <si>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</si>
  <si>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</si>
  <si>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</si>
  <si>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</si>
  <si>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</si>
  <si>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</si>
  <si>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</si>
  <si>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</si>
  <si>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</si>
  <si>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</si>
  <si>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</si>
  <si>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</si>
  <si>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</si>
  <si>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</si>
  <si>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</si>
  <si>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</si>
  <si>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</si>
  <si>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</si>
  <si>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</si>
  <si>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</si>
  <si>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</si>
  <si>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</si>
  <si>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</si>
  <si>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</si>
  <si>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</si>
  <si>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</si>
  <si>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</si>
  <si>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</si>
  <si>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</si>
  <si>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</si>
  <si>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</si>
  <si>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</si>
  <si>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</si>
  <si>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</si>
  <si>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</si>
  <si>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</si>
  <si>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</si>
  <si>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</si>
  <si>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</si>
  <si>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</si>
  <si>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</si>
  <si>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</si>
  <si>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</si>
  <si>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</si>
  <si>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</si>
  <si>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</si>
  <si>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</si>
  <si>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</si>
  <si>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</si>
  <si>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</si>
  <si>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</si>
  <si>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</si>
  <si>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</si>
  <si>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</si>
  <si>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</si>
  <si>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</si>
  <si>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</si>
  <si>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</si>
  <si>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</si>
  <si>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</si>
  <si>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</si>
  <si>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</si>
  <si>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</si>
  <si>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</si>
  <si>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</si>
  <si>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</si>
  <si>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</si>
  <si>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</si>
  <si>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</si>
  <si>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</si>
  <si>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</si>
  <si>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</si>
  <si>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</si>
  <si>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</si>
  <si>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</si>
  <si>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</si>
  <si>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</si>
  <si>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</si>
  <si>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</si>
  <si>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</si>
  <si>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</si>
  <si>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</si>
  <si>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</si>
  <si>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</si>
  <si>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</si>
  <si>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</si>
  <si>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</si>
  <si>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</si>
  <si>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</si>
  <si>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</si>
  <si>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</si>
  <si>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</si>
  <si>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</si>
  <si>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</si>
  <si>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</si>
  <si>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</si>
  <si>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</si>
  <si>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</si>
  <si>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</si>
  <si>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</si>
  <si>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</si>
  <si>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</si>
  <si>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</si>
  <si>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</si>
  <si>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</si>
  <si>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</si>
  <si>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</si>
  <si>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</si>
  <si>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</si>
  <si>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</si>
  <si>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</si>
  <si>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</si>
  <si>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</si>
  <si>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</si>
  <si>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</si>
  <si>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</si>
  <si>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</si>
  <si>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</si>
  <si>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</si>
  <si>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</si>
  <si>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</si>
  <si>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</si>
  <si>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</si>
  <si>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</si>
  <si>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</si>
  <si>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</si>
  <si>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</si>
  <si>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</si>
  <si>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</si>
  <si>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</si>
  <si>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</si>
  <si>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</si>
  <si>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</si>
  <si>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</si>
  <si>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</si>
  <si>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</si>
  <si>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</si>
  <si>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</si>
  <si>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</si>
  <si>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</si>
  <si>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</si>
  <si>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</si>
  <si>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</si>
  <si>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</si>
  <si>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</si>
  <si>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</si>
  <si>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</si>
  <si>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</si>
  <si>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</si>
  <si>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</si>
  <si>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</si>
  <si>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</si>
  <si>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</si>
  <si>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</si>
  <si>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</si>
  <si>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</si>
  <si>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</si>
  <si>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</si>
  <si>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</si>
  <si>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</si>
  <si>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</si>
  <si>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</si>
  <si>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</si>
  <si>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</si>
  <si>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</si>
  <si>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</si>
  <si>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</si>
  <si>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</si>
  <si>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</si>
  <si>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</si>
  <si>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</si>
  <si>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</si>
  <si>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</si>
  <si>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</si>
  <si>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</si>
  <si>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</si>
  <si>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</si>
  <si>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</si>
  <si>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</si>
  <si>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</si>
  <si>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</si>
  <si>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</si>
  <si>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</si>
  <si>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</si>
  <si>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</si>
  <si>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</si>
  <si>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</si>
  <si>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</si>
  <si>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</si>
  <si>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</si>
  <si>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</si>
  <si>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</si>
  <si>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</si>
  <si>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</si>
  <si>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</si>
  <si>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</si>
  <si>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</si>
  <si>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</si>
  <si>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</si>
  <si>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</si>
  <si>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</si>
  <si>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</si>
  <si>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</si>
  <si>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</si>
  <si>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</si>
  <si>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</si>
  <si>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</si>
  <si>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</si>
  <si>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</si>
  <si>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</si>
  <si>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</si>
  <si>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</si>
  <si>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</si>
  <si>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</si>
  <si>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</si>
  <si>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</si>
  <si>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</si>
  <si>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</si>
  <si>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</si>
  <si>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</si>
  <si>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</si>
  <si>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</si>
  <si>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</si>
  <si>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</si>
  <si>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</si>
  <si>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</si>
  <si>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</si>
  <si>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</si>
  <si>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</si>
  <si>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</si>
  <si>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</si>
  <si>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</si>
  <si>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</si>
  <si>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</si>
  <si>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</si>
  <si>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</si>
  <si>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</si>
  <si>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</si>
  <si>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</si>
  <si>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</si>
  <si>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</si>
  <si>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</si>
  <si>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</si>
  <si>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</si>
  <si>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</si>
  <si>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</si>
  <si>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</si>
  <si>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</si>
  <si>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</si>
  <si>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</si>
  <si>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</si>
  <si>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</si>
  <si>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</si>
  <si>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</si>
  <si>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</si>
  <si>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</si>
  <si>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</si>
  <si>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</si>
  <si>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</si>
  <si>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</si>
  <si>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</si>
  <si>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</si>
  <si>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</si>
  <si>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</si>
  <si>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</si>
  <si>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</si>
  <si>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</si>
  <si>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</si>
  <si>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</si>
  <si>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</si>
  <si>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</si>
  <si>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</si>
  <si>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</si>
  <si>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</si>
  <si>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</si>
  <si>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</si>
  <si>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</si>
  <si>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</si>
  <si>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</si>
  <si>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</si>
  <si>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</si>
  <si>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</si>
  <si>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</si>
  <si>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</si>
  <si>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</si>
  <si>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</si>
  <si>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</si>
  <si>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</si>
  <si>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</si>
  <si>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</si>
  <si>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</si>
  <si>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</si>
  <si>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</si>
  <si>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</si>
  <si>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</si>
  <si>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</si>
  <si>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</si>
  <si>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</si>
  <si>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</si>
  <si>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</si>
  <si>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</si>
  <si>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</si>
  <si>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</si>
  <si>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</si>
  <si>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</si>
  <si>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</si>
  <si>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</si>
  <si>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</si>
  <si>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</si>
  <si>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</si>
  <si>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</si>
  <si>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</si>
  <si>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</si>
  <si>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</si>
  <si>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</si>
  <si>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</si>
  <si>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</si>
  <si>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</si>
  <si>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</si>
  <si>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</si>
  <si>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</si>
  <si>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</si>
  <si>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</si>
  <si>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</si>
  <si>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</si>
  <si>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</si>
  <si>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</si>
  <si>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</si>
  <si>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</si>
  <si>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</si>
  <si>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</si>
  <si>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</si>
  <si>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</si>
  <si>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</si>
  <si>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</si>
  <si>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</si>
  <si>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</si>
  <si>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</si>
  <si>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</si>
  <si>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</si>
  <si>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</si>
  <si>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</si>
  <si>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</si>
  <si>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</si>
  <si>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</si>
  <si>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</si>
  <si>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</si>
  <si>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</si>
  <si>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</si>
  <si>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</si>
  <si>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</si>
  <si>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</si>
  <si>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</si>
  <si>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</si>
  <si>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</si>
  <si>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</si>
  <si>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</si>
  <si>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</si>
  <si>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</si>
  <si>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</si>
  <si>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</si>
  <si>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</si>
  <si>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</si>
  <si>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</si>
  <si>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</si>
  <si>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</si>
  <si>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</si>
  <si>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</si>
  <si>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</si>
  <si>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</si>
  <si>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</si>
  <si>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</si>
  <si>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</si>
  <si>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</si>
  <si>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</si>
  <si>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</si>
  <si>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</si>
  <si>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</si>
  <si>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</si>
  <si>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</si>
  <si>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</si>
  <si>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</si>
  <si>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</si>
  <si>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</si>
  <si>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</si>
  <si>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</si>
  <si>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</si>
  <si>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</si>
  <si>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</si>
  <si>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</si>
  <si>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</si>
  <si>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</si>
  <si>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</si>
  <si>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</si>
  <si>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</si>
  <si>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</si>
  <si>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</si>
  <si>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</si>
  <si>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</si>
  <si>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</si>
  <si>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</si>
  <si>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</si>
  <si>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</si>
  <si>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</si>
  <si>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</si>
  <si>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</si>
  <si>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</si>
  <si>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</si>
  <si>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</si>
  <si>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</si>
  <si>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</si>
  <si>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</si>
  <si>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</si>
  <si>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</si>
  <si>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</si>
  <si>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</si>
  <si>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</si>
  <si>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</si>
  <si>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</si>
  <si>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</si>
  <si>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</si>
  <si>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</si>
  <si>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</si>
  <si>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</si>
  <si>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</si>
  <si>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</si>
  <si>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</si>
  <si>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</si>
  <si>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</si>
  <si>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</si>
  <si>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</si>
  <si>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</si>
  <si>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</si>
  <si>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</si>
  <si>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</si>
  <si>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</si>
  <si>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</si>
  <si>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</si>
  <si>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</si>
  <si>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</si>
  <si>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</si>
  <si>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</si>
  <si>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</si>
  <si>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</si>
  <si>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</si>
  <si>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</si>
  <si>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</si>
  <si>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</si>
  <si>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</si>
  <si>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</si>
  <si>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</si>
  <si>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</si>
  <si>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</si>
  <si>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</si>
  <si>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</si>
  <si>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</si>
  <si>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</si>
  <si>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</si>
  <si>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</si>
  <si>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</si>
  <si>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</si>
  <si>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</si>
  <si>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</si>
  <si>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</si>
  <si>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</si>
  <si>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</si>
  <si>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</si>
  <si>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</si>
  <si>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</si>
  <si>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</si>
  <si>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</si>
  <si>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</si>
  <si>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</si>
  <si>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</si>
  <si>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</si>
  <si>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</si>
  <si>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</si>
  <si>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</si>
  <si>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</si>
  <si>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</si>
  <si>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</si>
  <si>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</si>
  <si>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</si>
  <si>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</si>
  <si>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</si>
  <si>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</si>
  <si>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</si>
  <si>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</si>
  <si>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</si>
  <si>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</si>
  <si>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</si>
  <si>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</si>
  <si>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</si>
  <si>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</si>
  <si>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</si>
  <si>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</si>
  <si>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</si>
  <si>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</si>
  <si>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</si>
  <si>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</si>
  <si>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</si>
  <si>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</si>
  <si>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</si>
  <si>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</si>
  <si>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</si>
  <si>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</si>
  <si>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</si>
  <si>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</si>
  <si>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</si>
  <si>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</si>
  <si>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</si>
  <si>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</si>
  <si>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</si>
  <si>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</si>
  <si>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</si>
  <si>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</si>
  <si>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</si>
  <si>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</si>
  <si>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</si>
  <si>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</si>
  <si>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</si>
  <si>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</si>
  <si>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</si>
  <si>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</si>
  <si>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</si>
  <si>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</si>
  <si>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</si>
  <si>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</si>
  <si>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</si>
  <si>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</si>
  <si>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</si>
  <si>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</si>
  <si>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</si>
  <si>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</si>
  <si>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</si>
  <si>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</si>
  <si>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</si>
  <si>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</si>
  <si>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</si>
  <si>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</si>
  <si>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</si>
  <si>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</si>
  <si>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</si>
  <si>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</si>
  <si>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</si>
  <si>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</si>
  <si>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</si>
  <si>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</si>
  <si>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</si>
  <si>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</si>
  <si>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</si>
  <si>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</si>
  <si>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</si>
  <si>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</si>
  <si>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</si>
  <si>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</si>
  <si>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</si>
  <si>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</si>
  <si>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</si>
  <si>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</si>
  <si>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</si>
  <si>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</si>
  <si>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</si>
  <si>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</si>
  <si>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</si>
  <si>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</si>
  <si>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</si>
  <si>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</si>
  <si>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</si>
  <si>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</si>
  <si>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</si>
  <si>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</si>
  <si>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</si>
  <si>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</si>
  <si>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</si>
  <si>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</si>
  <si>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</si>
  <si>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</si>
  <si>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</si>
  <si>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</si>
  <si>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</si>
  <si>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</si>
  <si>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</si>
  <si>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</si>
  <si>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</si>
  <si>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</si>
  <si>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</si>
  <si>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</si>
  <si>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</si>
  <si>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</si>
  <si>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</si>
  <si>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</si>
  <si>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</si>
  <si>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</si>
  <si>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</si>
  <si>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</si>
  <si>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</si>
  <si>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</si>
  <si>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</si>
  <si>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</si>
  <si>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</si>
  <si>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</si>
  <si>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</si>
  <si>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</si>
  <si>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</si>
  <si>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</si>
  <si>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</si>
  <si>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</si>
  <si>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</si>
  <si>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</si>
  <si>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</si>
  <si>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</si>
  <si>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</si>
  <si>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</si>
  <si>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</si>
  <si>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</si>
  <si>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</si>
  <si>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</si>
  <si>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</si>
  <si>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</si>
  <si>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</si>
  <si>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</si>
  <si>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</si>
  <si>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</si>
  <si>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</si>
  <si>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</si>
  <si>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</si>
  <si>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</si>
  <si>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</si>
  <si>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</si>
  <si>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</si>
  <si>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</si>
  <si>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</si>
  <si>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</si>
  <si>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</si>
  <si>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</si>
  <si>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</si>
  <si>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</si>
  <si>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</si>
  <si>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</si>
  <si>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</si>
  <si>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</si>
  <si>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</si>
  <si>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</si>
  <si>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</si>
  <si>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</si>
  <si>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</si>
  <si>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</si>
  <si>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</si>
  <si>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</si>
  <si>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</si>
  <si>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</si>
  <si>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</si>
  <si>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</si>
  <si>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</si>
  <si>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</si>
  <si>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</si>
  <si>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</si>
  <si>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</si>
  <si>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</si>
  <si>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</si>
  <si>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</si>
  <si>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</si>
  <si>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</si>
  <si>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</si>
  <si>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</si>
  <si>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</si>
  <si>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</si>
  <si>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</si>
  <si>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</si>
  <si>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</si>
  <si>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ETA 25 Mins</t>
  </si>
  <si>
    <t>PCM-20251112-00000759</t>
  </si>
  <si>
    <t xml:space="preserve">ETA 50 min </t>
  </si>
  <si>
    <t xml:space="preserve"> PCM-20250215-00000830 </t>
  </si>
  <si>
    <t>LTE site still down and  site located in aramco area access issue need special permission</t>
  </si>
  <si>
    <t>PCM-20251112-00000675</t>
  </si>
  <si>
    <t>EM team on the way need 90 Min</t>
  </si>
  <si>
    <t>PCM-20251112-00000730</t>
  </si>
  <si>
    <t>EM team on the way need 150 Min</t>
  </si>
  <si>
    <t>PCM-20251112-00000772</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</si>
  <si>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</si>
  <si>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</si>
  <si>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</si>
  <si>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</si>
  <si>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</si>
  <si>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</si>
  <si>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</si>
  <si>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</si>
  <si>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</si>
  <si>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</si>
  <si>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30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</si>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</sst>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310.44739988425863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304.07360358795995</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45973.395825810185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45973.395825810185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45973.395825810185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45973.395825810185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45973.395825810185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45973.395825810185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45973.395825810185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45973.395825810185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45973.395825810185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45973.395825810185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45973.395825810185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45973.395825810185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45973.395825810185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45973.395825810185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45973.395825810185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45973.395825810185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45973.395825810185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45973.395825810185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45973.395825810185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45973.395825810185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45973.395825810185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45973.395825810185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45973.395825810185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45973.395825810185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45973.395825810185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45973.395825810185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45973.395825810185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45973.395825810185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45973.395825810185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45973.395825810185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45973.395825810185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45973.395825810185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45973.395825810185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45973.395825810185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45973.395825810185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45973.395825810185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45973.395825810185</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45973.395825810185</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45973.395825810185</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45973.395825810185</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45973.395825810185</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45973.395825810185</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45973.395825810185</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45973.395825810185</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45973.395825810185</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45973.395825810185</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45973.395825810185</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45973.395825810185</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45973.395825810185</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45973.395825810185</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45973.395825810185</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45973.395825810185</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45973.395825810185</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45973.395825810185</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45973.395825810185</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45973.395825810185</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45973.395825810185</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45973.395825810185</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45973.395825810185</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45973.395825810185</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45973.395825810185</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45973.395825810185</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45973.395825810185</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45973.395825810185</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45973.395825810185</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45973.395825810185</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45973.395825810185</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45973.395825810185</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45973.395825810185</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45973.395825810185</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45973.395825810185</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45973.395825810185</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45973.395825810185</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45973.395825810185</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45973.395825810185</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45973.395825810185</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45973.395825810185</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45973.395825810185</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45973.395825810185</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45973.395825810185</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45973.395825810185</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45973.395825810185</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45973.395825810185</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45973.395825810185</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45973.395825810185</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45973.395825810185</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45973.395825810185</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45973.395825810185</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45973.395825810185</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45973.395825810185</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45973.395825810185</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45973.395825810185</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45973.395825810185</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45973.395825810185</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45973.395825810185</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45973.395825810185</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45973.395825810185</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45973.395825810185</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45973.395825810185</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45973.395825810185</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45973.395825810185</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45973.395825810185</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45973.395825810185</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45973.395825810185</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45973.395825810185</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45973.395825810185</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45973.395825810185</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45973.395825810185</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45973.395825810185</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45973.395825810185</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45973.395825810185</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45973.395825810185</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45973.395825810185</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45973.395825810185</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45973.395825810185</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45973.395825810185</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45973.395825810185</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45973.395825810185</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148.3959878472233</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39108</v>
      </c>
      <c r="B4" s="18" t="str">
        <f>IFERROR(VLOOKUP(D4,DB!A:K,11,0),"")</f>
        <v>R2</v>
      </c>
      <c r="C4" s="18">
        <v>2</v>
      </c>
      <c r="D4" s="18" t="s">
        <v>24679</v>
      </c>
      <c r="E4" s="103" t="s">
        <v>39021</v>
      </c>
      <c r="F4" s="104">
        <v>45973.361203703702</v>
      </c>
      <c r="G4" s="105">
        <f t="shared" ref="G4:G13" ca="1" si="1">IFERROR(NOW()-F4,"-")</f>
        <v>3.4622106482856907E-2</v>
      </c>
      <c r="H4" s="104">
        <v>45973.353564814817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45973.395825810185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45973.395825810185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45973.395825810185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45973.395825810185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45973.395825810185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45973.395825810185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45973.395825810185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45973.395825810185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45973.395825810185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45973.395825810185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45973.395825810185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45973.395825810185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45973.395825810185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45973.395825810185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45973.395825810185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45973.395825810185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39110</v>
      </c>
      <c r="B2" s="61" t="str">
        <f>IFERROR(VLOOKUP(D2,DB!A:K,11,0),"")</f>
        <v>R3</v>
      </c>
      <c r="C2" s="18">
        <v>1</v>
      </c>
      <c r="D2" s="61" t="s">
        <v>16694</v>
      </c>
      <c r="E2" s="18" t="s">
        <v>39021</v>
      </c>
      <c r="F2" s="20">
        <v>45973.368969907409</v>
      </c>
      <c r="G2" s="21">
        <f t="shared" ref="G2:G9" ca="1" si="0">IFERROR(NOW()-F2,"-")</f>
        <v>2.6855902775423601E-2</v>
      </c>
      <c r="H2" s="22">
        <v>45973.364988425928</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45973.395825810185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45973.395825810185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45973.395825810185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45973.395825810185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45973.395825810185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45973.395825810185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45973.395825810185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45973.395825810185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45973.395825810185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45973.395825810185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45973.395825810185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45973.395825810185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45973.395825810185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45973.395825810185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45973.395825810185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45973.395825810185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45973.395825810185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45973.395825810185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45973.395825810185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45973.395825810185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45973.395825810185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45973.395825810185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45973.395825810185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45973.395825810185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45973.395825810185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45973.395825810185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45973.395825810185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45973.395825810185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45973.395825810185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45973.395825810185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45973.395825810185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45973.395825810185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45973.395825810185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45973.395825810185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45973.395825810185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45973.395825810185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45973.395825810185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45973.395825810185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45973.395825810185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45973.395825810185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45973.395825810185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45973.395825810185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45973.395825810185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45973.395825810185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45973.395825810185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45973.395825810185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45973.395825810185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45973.395825810185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45973.395825810185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45973.395825810185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45973.395825810185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45973.395825810185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45973.395825810185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45973.395825810185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45973.395825810185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45973.395825810185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45973.395825810185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45973.395825810185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45973.395825810185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45973.395825810185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45973.395825810185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45973.395825810185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45973.395825810185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45973.395825810185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45973.395825810185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45973.395825810185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45973.395825810185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45973.395825810185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45973.395825810185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45973.395825810185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45973.395825810185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45973.395825810185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45973.395825810185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45973.395825810185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45973.395825810185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45973.395825810185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45973.395825810185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45973.395825810185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45973.395825810185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45973.395825810185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45973.395825810185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45973.395825810185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45973.395825810185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45973.395825810185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45973.395825810185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45973.395825810185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45973.395825810185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45973.395825810185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45973.395825810185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45973.395825810185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45973.395825810185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45973.395825810185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45973.395825810185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45973.395825810185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45973.395825810185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45973.395825810185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45973.395825810185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45973.395825810185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45973.395825810185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45973.395825810185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45973.395825810185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45973.395825810185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45973.395825810185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45973.395825810185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45973.395825810185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45973.395825810185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45973.395825810185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45973.395825810185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45973.395825810185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45973.395825810185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45973.395825810185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45973.395825810185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45973.395825810185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45973.395825810185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45973.395825810185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45973.395825810185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45973.395825810185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45973.395825810185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45973.395825810185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45973.395825810185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45973.395825810185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45973.395825810185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45973.395825810185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45973.395825810185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45973.395825810185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45973.395825810185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45973.395825810185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45973.395825810185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45973.395825810185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45973.395825810185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45973.395825810185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45973.395825810185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45973.395825810185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45973.395825810185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45973.395825810185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45973.395825810185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45973.395825810185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45973.395825810185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45973.395825810185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45973.395825810185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45973.395825810185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45973.395825810185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45973.395825810185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45973.395825810185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45973.395825810185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45973.395825810185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45973.395825810185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45973.395825810185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45973.395825810185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45973.395825810185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45973.395825810185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45973.395825810185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45973.395825810185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45973.395825810185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45973.395825810185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45973.395825810185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45973.395825810185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45973.395825810185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45973.395825810185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45973.395825810185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45973.395825810185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45973.395825810185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45973.395825810185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45973.395825810185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45973.395825810185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45973.395825810185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45973.395825810185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45973.395825810185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45973.395825810185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45973.395825810185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45973.395825810185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45973.395825810185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45973.395825810185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45973.395825810185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45973.395825810185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45973.395825810185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45973.395825810185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45973.395825810185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45973.395825810185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45973.395825810185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45973.395825810185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45973.395825810185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45973.395825810185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45973.395825810185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45973.395825810185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45973.395825810185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45973.395825810185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45973.395825810185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45973.395825810185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45973.395825810185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45973.395825810185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45973.395825810185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45973.395825810185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45973.395825810185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45973.395825810185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45973.395825810185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45973.395825810185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45973.395825810185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45973.395825810185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45973.395825810185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45973.395825810185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45973.395825810185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45973.395825810185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45973.395825810185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45973.395825810185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45973.395825810185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45973.395825810185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45973.395825810185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45973.395825810185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45973.395825810185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45973.395825810185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45973.395825810185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45973.395825810185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45973.395825810185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45973.395825810185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45973.395825810185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45973.395825810185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45973.395825810185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45973.395825810185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45973.395825810185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45973.395825810185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45973.395825810185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45973.395825810185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45973.395825810185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45973.395825810185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45973.395825810185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45973.395825810185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45973.395825810185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45973.395825810185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45973.395825810185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45973.395825810185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45973.395825810185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45973.395825810185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45973.395825810185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45973.395825810185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45973.395825810185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45973.395825810185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45973.395825810185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45973.395825810185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45973.395825810185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45973.395825810185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45973.395825810185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45973.395825810185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45973.395825810185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45973.395825810185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45973.395825810185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45973.395825810185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45973.395825810185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45973.395825810185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45973.395825810185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45973.395825810185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45973.395825810185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45973.395825810185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45973.395825810185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45973.395825810185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45973.395825810185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45973.395825810185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45973.395825810185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45973.395825810185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45973.395825810185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45973.395825810185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45973.395825810185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45973.395825810185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45973.395825810185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45973.395825810185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45973.395825810185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45973.395825810185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45973.395825810185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45973.395825810185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45973.395825810185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45973.395825810185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45973.395825810185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45973.395825810185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45973.395825810185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45973.395825810185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45973.395825810185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45973.395825810185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45973.395825810185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45973.395825810185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45973.395825810185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45973.395825810185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45973.395825810185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45973.395825810185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45973.395825810185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45973.395825810185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45973.395825810185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45973.395825810185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45973.395825810185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45973.395825810185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45973.395825810185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45973.395825810185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45973.395825810185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45973.395825810185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45973.395825810185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45973.395825810185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45973.395825810185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45973.395825810185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45973.395825810185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45973.395825810185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45973.395825810185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45973.395825810185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45973.395825810185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45973.395825810185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45973.395825810185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45973.395825810185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45973.395825810185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45973.395825810185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45973.395825810185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45973.395825810185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45973.395825810185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45973.395825810185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45973.395825810185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45973.395825810185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45973.395825810185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45973.395825810185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45973.395825810185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45973.395825810185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45973.395825810185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45973.395825810185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45973.395825810185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45973.395825810185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45973.395825810185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45973.395825810185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45973.395825810185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45973.395825810185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45973.395825810185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45973.395825810185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45973.395825810185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45973.395825810185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45973.395825810185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45973.395825810185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45973.395825810185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45973.395825810185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45973.395825810185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45973.395825810185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45973.395825810185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45973.395825810185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45973.395825810185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45973.395825810185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45973.395825810185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45973.395825810185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45973.395825810185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45973.395825810185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45973.395825810185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45973.395825810185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45973.395825810185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45973.395825810185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45973.395825810185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45973.395825810185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45973.395825810185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45973.395825810185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45973.395825810185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45973.395825810185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45973.395825810185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45973.395825810185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45973.395825810185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45973.395825810185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45973.395825810185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45973.395825810185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45973.395825810185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45973.395825810185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45973.395825810185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45973.395825810185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45973.395825810185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45973.395825810185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45973.395825810185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45973.395825810185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45973.395825810185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45973.395825810185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45973.395825810185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45973.395825810185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45973.395825810185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45973.395825810185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45973.395825810185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45973.395825810185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45973.395825810185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45973.395825810185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45973.395825810185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45973.395825810185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45973.395825810185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45973.395825810185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45973.395825810185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45973.395825810185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45973.395825810185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45973.395825810185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45973.395825810185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45973.395825810185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45973.395825810185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45973.395825810185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45973.395825810185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45973.395825810185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45973.395825810185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45973.395825810185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45973.395825810185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45973.395825810185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45973.395825810185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45973.395825810185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45973.395825810185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45973.395825810185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45973.395825810185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45973.395825810185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45973.395825810185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45973.395825810185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45973.395825810185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45973.395825810185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45973.395825810185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45973.395825810185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45973.395825810185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45973.395825810185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45973.395825810185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45973.395825810185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45973.395825810185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45973.395825810185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45973.395825810185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45973.395825810185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45973.395825810185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45973.395825810185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45973.395825810185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45973.395825810185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45973.395825810185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45973.395825810185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45973.395825810185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45973.395825810185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45973.395825810185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45973.395825810185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45973.395825810185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45973.395825810185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45973.395825810185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45973.395825810185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45973.395825810185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45973.395825810185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45973.395825810185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45973.395825810185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45973.395825810185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45973.395825810185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45973.395825810185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45973.395825810185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45973.395825810185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45973.395825810185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45973.395825810185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45973.395825810185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45973.395825810185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45973.395825810185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45973.395825810185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45973.395825810185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45973.395825810185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45973.395825810185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45973.395825810185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45973.395825810185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45973.395825810185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45973.395825810185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45973.395825810185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45973.395825810185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45973.395825810185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45973.395825810185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45973.395825810185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45973.395825810185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45973.395825810185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45973.395825810185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45973.395825810185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45973.395825810185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45973.395825810185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45973.395825810185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45973.395825810185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45973.395825810185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45973.395825810185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45973.395825810185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45973.395825810185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45973.395825810185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45973.395825810185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45973.395825810185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45973.395825810185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45973.395825810185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45973.395825810185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45973.395825810185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45973.395825810185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45973.395825810185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45973.395825810185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45973.395825810185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45973.395825810185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45973.395825810185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45973.395825810185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45973.395825810185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45973.395825810185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45973.395825810185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45973.395825810185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45973.395825810185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45973.395825810185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45973.395825810185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45973.395825810185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45973.395825810185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45973.395825810185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45973.395825810185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45973.395825810185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45973.395825810185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45973.395825810185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45973.395825810185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45973.395825810185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45973.395825810185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45973.395825810185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45973.395825810185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45973.395825810185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45973.395825810185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45973.395825810185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45973.395825810185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45973.395825810185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45973.395825810185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45973.395825810185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45973.395825810185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45973.395825810185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45973.395825810185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45973.395825810185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45973.395825810185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45973.395825810185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45973.395825810185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45973.395825810185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45973.395825810185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45973.395825810185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45973.395825810185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45973.395825810185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45973.395825810185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45973.395825810185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45973.395825810185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45973.395825810185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45973.395825810185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45973.395825810185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45973.395825810185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45973.395825810185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45973.395825810185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45973.395825810185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45973.395825810185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45973.395825810185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45973.395825810185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45973.395825810185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45973.395825810185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45973.395825810185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45973.395825810185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45973.395825810185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45973.395825810185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45973.395825810185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45973.395825810185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45973.395825810185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45973.395825810185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45973.395825810185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45973.395825810185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45973.395825810185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45973.395825810185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45973.395825810185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45973.395825810185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45973.395825810185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45973.395825810185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45973.395825810185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45973.395825810185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45973.395825810185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45973.395825810185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45973.395825810185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45973.395825810185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45973.395825810185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45973.395825810185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45973.395825810185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45973.395825810185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45973.395825810185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45973.395825810185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45973.395825810185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45973.395825810185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45973.395825810185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45973.395825810185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45973.395825810185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45973.395825810185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45973.395825810185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45973.395825810185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45973.395825810185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45973.395825810185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45973.395825810185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45973.395825810185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45973.395825810185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45973.395825810185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45973.395825810185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45973.395825810185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45973.395825810185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45973.395825810185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45973.395825810185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45973.395825810185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45973.395825810185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45973.395825810185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45973.395825810185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45973.395825810185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45973.395825810185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45973.395825810185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45973.395825810185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45973.395825810185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45973.395825810185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45973.395825810185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45973.395825810185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45973.395825810185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45973.395825810185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45973.395825810185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45973.395825810185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45973.395825810185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45973.395825810185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45973.395825810185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45973.395825810185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45973.395825810185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45973.395825810185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45973.395825810185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45973.395825810185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45973.395825810185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45973.395825810185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45973.395825810185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45973.395825810185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45973.395825810185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45973.395825810185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45973.395825810185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45973.395825810185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45973.395825810185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45973.395825810185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45973.395825810185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45973.395825810185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45973.395825810185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45973.395825810185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45973.395825810185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45973.395825810185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45973.395825810185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45973.395825810185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45973.395825810185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45973.395825810185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45973.395825810185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45973.395825810185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45973.395825810185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45973.395825810185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45973.395825810185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45973.395825810185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45973.395825810185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45973.395825810185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45973.395825810185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45973.395825810185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45973.395825810185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45973.395825810185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45973.395825810185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45973.395825810185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45973.395825810185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45973.395825810185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45973.395825810185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45973.395825810185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45973.395825810185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45973.395825810185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45973.395825810185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45973.395825810185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45973.395825810185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45973.395825810185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45973.395825810185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45973.395825810185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45973.395825810185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45973.395825810185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45973.395825810185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45973.395825810185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45973.395825810185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45973.395825810185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45973.395825810185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45973.395825810185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45973.395825810185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45973.395825810185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45973.395825810185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45973.395825810185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45973.395825810185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45973.395825810185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45973.395825810185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45973.395825810185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45973.395825810185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45973.395825810185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45973.395825810185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45973.395825810185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45973.395825810185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45973.395825810185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45973.395825810185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45973.395825810185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45973.395825810185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45973.395825810185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45973.395825810185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45973.395825810185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45973.395825810185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45973.395825810185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45973.395825810185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45973.395825810185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45973.395825810185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45973.395825810185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45973.395825810185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45973.395825810185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45973.395825810185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45973.395825810185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45973.395825810185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45973.395825810185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45973.395825810185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45973.395825810185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45973.395825810185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45973.395825810185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45973.395825810185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45973.395825810185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45973.395825810185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45973.395825810185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45973.395825810185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45973.395825810185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45973.395825810185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45973.395825810185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45973.395825810185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45973.395825810185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45973.395825810185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45973.395825810185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45973.395825810185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45973.395825810185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45973.395825810185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45973.395825810185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45973.395825810185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45973.395825810185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45973.395825810185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45973.395825810185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45973.395825810185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45973.395825810185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45973.395825810185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45973.395825810185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45973.395825810185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45973.395825810185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45973.395825810185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45973.395825810185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45973.395825810185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45973.395825810185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45973.395825810185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45973.395825810185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45973.395825810185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45973.395825810185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45973.395825810185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45973.395825810185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45973.395825810185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45973.395825810185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45973.395825810185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45973.395825810185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45973.395825810185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45973.395825810185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45973.395825810185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45973.395825810185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45973.395825810185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45973.395825810185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45973.395825810185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45973.395825810185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45973.395825810185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45973.395825810185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45973.395825810185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45973.395825810185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45973.395825810185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45973.395825810185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45973.395825810185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45973.395825810185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45973.395825810185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45973.395825810185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45973.395825810185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45973.395825810185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45973.395825810185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45973.395825810185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45973.395825810185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45973.395825810185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45973.395825810185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45973.395825810185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45973.395825810185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45973.395825810185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45973.395825810185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45973.395825810185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45973.395825810185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45973.395825810185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45973.395825810185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45973.395825810185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45973.395825810185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45973.395825810185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45973.395825810185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45973.395825810185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45973.395825810185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45973.395825810185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45973.395825810185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45973.395825810185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45973.395825810185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45973.395825810185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45973.395825810185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45973.395825810185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45973.395825810185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45973.395825810185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45973.395825810185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45973.395825810185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45973.395825810185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45973.395825810185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45973.395825810185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45973.395825810185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45973.395825810185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45973.395825810185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45973.395825810185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45973.395825810185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45973.395825810185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45973.395825810185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45973.395825810185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45973.395825810185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45973.395825810185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45973.395825810185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45973.395825810185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45973.395825810185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45973.395825810185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45973.395825810185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45973.395825810185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45973.395825810185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45973.395825810185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45973.395825810185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45973.395825810185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45973.395825810185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45973.395825810185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45973.395825810185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45973.395825810185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45973.395825810185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45973.395825810185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45973.395825810185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45973.395825810185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45973.395825810185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45973.395825810185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45973.395825810185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45973.395825810185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45973.395825810185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45973.395825810185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45973.395825810185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45973.395825810185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45973.395825810185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45973.395825810185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45973.395825810185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45973.395825810185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45973.395825810185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45973.395825810185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45973.395825810185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45973.395825810185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45973.395825810185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45973.395825810185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45973.395825810185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45973.395825810185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45973.395825810185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45973.395825810185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45973.395825810185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45973.395825810185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45973.395825810185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45973.395825810185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45973.395825810185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45973.395825810185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45973.395825810185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45973.395825810185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45973.395825810185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45973.395825810185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45973.395825810185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45973.395825810185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45973.395825810185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45973.395825810185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45973.395825810185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45973.395825810185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45973.395825810185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45973.395825810185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45973.395825810185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45973.395825810185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45973.395825810185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45973.395825810185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45973.395825810185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45973.395825810185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45973.395825810185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45973.395825810185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45973.395825810185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45973.395825810185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45973.395825810185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45973.395825810185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45973.395825810185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45973.395825810185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45973.395825810185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45973.395825810185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45973.395825810185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45973.395825810185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45973.395825810185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45973.395825810185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45973.395825810185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45973.395825810185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45973.395825810185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45973.395825810185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45973.395825810185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45973.395825810185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45973.395825810185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45973.395825810185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45973.395825810185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45973.395825810185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45973.395825810185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45973.395825810185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45973.395825810185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45973.395825810185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45973.395825810185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45973.395825810185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45973.395825810185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45973.395825810185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45973.395825810185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45973.395825810185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45973.395825810185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45973.395825810185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45973.395825810185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45973.395825810185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45973.395825810185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45973.395825810185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45973.395825810185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45973.395825810185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45973.395825810185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45973.395825810185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45973.395825810185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45973.395825810185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45973.395825810185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45973.395825810185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45973.395825810185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45973.395825810185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45973.395825810185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45973.395825810185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45973.395825810185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45973.395825810185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45973.395825810185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45973.395825810185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45973.395825810185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45973.395825810185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45973.395825810185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45973.395825810185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45973.395825810185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45973.395825810185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45973.395825810185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45973.395825810185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45973.395825810185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45973.395825810185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45973.395825810185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45973.395825810185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45973.395825810185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45973.395825810185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45973.395825810185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45973.395825810185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45973.395825810185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45973.395825810185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45973.395825810185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45973.395825810185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45973.395825810185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45973.395825810185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45973.395825810185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45973.395825810185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45973.395825810185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45973.395825810185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45973.395825810185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45973.395825810185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45973.395825810185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45973.395825810185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45973.395825810185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45973.395825810185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45973.395825810185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45973.395825810185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45973.395825810185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45973.395825810185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45973.395825810185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45973.395825810185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45973.395825810185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45973.395825810185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45973.395825810185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45973.395825810185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45973.395825810185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45973.395825810185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45973.395825810185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45973.395825810185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45973.395825810185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45973.395825810185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45973.395825810185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45973.395825810185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45973.395825810185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45973.395825810185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45973.395825810185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45973.395825810185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45973.395825810185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45973.395825810185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45973.395825810185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45973.395825810185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45973.395825810185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45973.395825810185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45973.395825810185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45973.395825810185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45973.395825810185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45973.395825810185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45973.395825810185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45973.395825810185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45973.395825810185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45973.395825810185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45973.395825810185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45973.395825810185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45973.395825810185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45973.395825810185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45973.395825810185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45973.395825810185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45973.395825810185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45973.395825810185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45973.395825810185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45973.395825810185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45973.395825810185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45973.395825810185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45973.395825810185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45973.395825810185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45973.395825810185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45973.395825810185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45973.395825810185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45973.395825810185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45973.395825810185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45973.395825810185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45973.395825810185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45973.395825810185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45973.395825810185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45973.395825810185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45973.395825810185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45973.395825810185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45973.395825810185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45973.395825810185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45973.395825810185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45973.395825810185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45973.395825810185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45973.395825810185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45973.395825810185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45973.395825810185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45973.395825810185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45973.395825810185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45973.395825810185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45973.395825810185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45973.395825810185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45973.395825810185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45973.395825810185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45973.395825810185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45973.395825810185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45973.395825810185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45973.395825810185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45973.395825810185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45973.395825810185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45973.395825810185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45973.395825810185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45973.395825810185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45973.395825810185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45973.395825810185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45973.395825810185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45973.395825810185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45973.395825810185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45973.395825810185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45973.395825810185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45973.395825810185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45973.395825810185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269.91510821758857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37273</v>
      </c>
      <c r="E3" s="95" t="s">
        <v>39021</v>
      </c>
      <c r="F3" s="96">
        <v>45973.331944444442</v>
      </c>
      <c r="G3" s="97">
        <f ca="1">IFERROR(NOW()-F3,"")</f>
        <v>6.3881365742417984E-2</v>
      </c>
      <c r="H3" s="96">
        <v>45973.326539351852</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35139</v>
      </c>
      <c r="E4" s="95" t="s">
        <v>39021</v>
      </c>
      <c r="F4" s="96">
        <v>45973.359027777777</v>
      </c>
      <c r="G4" s="97">
        <f ca="1">IFERROR(NOW()-F4,"")</f>
        <v>3.6798032408114523E-2</v>
      </c>
      <c r="H4" s="96">
        <v>45973.353715277779</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28842</v>
      </c>
      <c r="E5" s="95" t="s">
        <v>39021</v>
      </c>
      <c r="F5" s="96">
        <v>45973.376261574071</v>
      </c>
      <c r="G5" s="97">
        <f ca="1">IFERROR(NOW()-F5,"")</f>
        <v>1.9564236114092637E-2</v>
      </c>
      <c r="H5" s="96">
        <v>45973.37023148148</v>
      </c>
      <c r="I5" s="135" t="str">
        <f>IFERROR(VLOOKUP(D5,DB!A:F,6,0),"")</f>
        <v>SCECO</v>
      </c>
      <c r="J5" s="135" t="str">
        <f>IFERROR(VLOOKUP(D5,DB!A:G,7,0),"")</f>
        <v>Good</v>
      </c>
      <c r="K5" s="98" t="s">
        <v>39119</v>
      </c>
      <c r="L5" s="92" t="str">
        <f>IFERROR(VLOOKUP(D5,DB!A:I,9,0),"")</f>
        <v>Latis</v>
      </c>
    </row>
    <row r="6" spans="1:16" ht="15" customHeight="1">
      <c r="A6" s="135"/>
      <c r="B6" s="135" t="str">
        <f>IFERROR(VLOOKUP(D6,DB!A:K,11,0),"")</f>
        <v/>
      </c>
      <c r="C6" s="94"/>
      <c r="D6" s="92"/>
      <c r="E6" s="95"/>
      <c r="F6" s="96"/>
      <c r="G6" s="97">
        <f ca="1">IFERROR(NOW()-F6,"")</f>
        <v>45973.395825810185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45973.395825810185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45973.395825810185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45973.395825810185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45973.395825810185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45973.395825810185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45973.395825810185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45973.395825810185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45973.395825810185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45973.395825810185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45973.395825810185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45973.395825810185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45973.395825810185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45973.395825810185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45973.395825810185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45973.395825810185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45973.395825810185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45973.395825810185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45973.395825810185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45973.395825810185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45973.395825810185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45973.395825810185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45973.395825810185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45973.395825810185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45973.395825810185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45973.395825810185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45973.395825810185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45973.395825810185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45973.395825810185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45973.395825810185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45973.395825810185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45973.395825810185</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45973.395825810185</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45973.395825810185</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45973.395825810185</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45973.395825810185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45973.395825810185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45973.395825810185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45973.395825810185</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81.563765624996449</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39103</v>
      </c>
      <c r="F3" s="38">
        <v>45926.188877314817</v>
      </c>
      <c r="G3" s="116">
        <f t="shared" ref="G3" ca="1" si="0">IFERROR(NOW()-F3,"")</f>
        <v>47.206948495368124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39103</v>
      </c>
      <c r="F4" s="125">
        <v>45948.661111111112</v>
      </c>
      <c r="G4" s="126">
        <f t="shared" ref="G4:G26" ca="1" si="1">IFERROR(NOW()-F4,"")</f>
        <v>24.734714699072356</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38483</v>
      </c>
      <c r="E6" s="124" t="s">
        <v>39021</v>
      </c>
      <c r="F6" s="125">
        <v>45973.357881944445</v>
      </c>
      <c r="G6" s="126">
        <f t="shared" ca="1" si="1"/>
        <v>3.7943865740089677E-2</v>
      </c>
      <c r="H6" s="125">
        <v>45973.354224537034</v>
      </c>
      <c r="I6" s="124" t="str">
        <f>IFERROR(VLOOKUP(D6,DB!A:F,6,0),"")</f>
        <v>SCECO</v>
      </c>
      <c r="J6" s="124" t="str">
        <f>IFERROR(VLOOKUP(D6,DB!A:G,7,0),"")</f>
        <v>Haj Removal</v>
      </c>
      <c r="K6" s="124" t="s">
        <v>39129</v>
      </c>
      <c r="L6" s="124" t="str">
        <f>IFERROR(VLOOKUP(D6,DB!A:I,9,0),"")</f>
        <v>Latis</v>
      </c>
    </row>
    <row r="7" spans="1:13">
      <c r="A7" s="124"/>
      <c r="B7" s="124" t="str">
        <f>IFERROR(VLOOKUP(D7,DB!A:K,11,0),"")</f>
        <v/>
      </c>
      <c r="C7" s="124"/>
      <c r="D7" s="124"/>
      <c r="E7" s="124"/>
      <c r="F7" s="125"/>
      <c r="G7" s="126">
        <f t="shared" ca="1" si="1"/>
        <v>45973.395825810185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45973.395825810185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45973.395825810185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45973.395825810185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45973.395825810185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45973.395825810185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45973.395825810185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45973.395825810185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45973.395825810185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45973.395825810185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45973.395825810185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45973.395825810185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45973.395825810185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45973.395825810185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45973.395825810185</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45973.395825810185</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45973.395825810185</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45973.395825810185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45973.395825810185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45973.395825810185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45973.395825810185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45973.395825810185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45973.395825810185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45973.395825810185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45973.395825810185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45973.395825810185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45973.395825810185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45973.395825810185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45973.395825810185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45973.395825810185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45973.395825810185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45973.395825810185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45973.395825810185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45973.395825810185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45973.395825810185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45973.395825810185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45973.395825810185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45973.395825810185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45973.395825810185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45973.395825810185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45973.395825810185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45973.395825810185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45973.395825810185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45973.395825810185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45973.395825810185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45973.395825810185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45973.395825810185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45973.395825810185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45973.395825810185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45973.395825810185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45973.395825810185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45973.395825810185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45973.395825810185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45973.395825810185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45973.395825810185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45973.395825810185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45973.395825810185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45973.395825810185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45973.395825810185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45973.395825810185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45973.395825810185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45973.395825810185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45973.395825810185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45973.395825810185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45973.395825810185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45973.395825810185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45973.395825810185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45973.395825810185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45973.395825810185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45973.395825810185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45973.395825810185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45973.395825810185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45973.395825810185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45973.395825810185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45973.395825810185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45973.395825810185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45973.395825810185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45973.395825810185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45973.395825810185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45973.395825810185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45973.395825810185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45973.395825810185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45973.395825810185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45973.395825810185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45973.395825810185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45973.395825810185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45973.395825810185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45973.395825810185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45973.395825810185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45973.395825810185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45973.395825810185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45973.395825810185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45973.395825810185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45973.395825810185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45973.395825810185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45973.395825810185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45973.395825810185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45973.395825810185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45973.395825810185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45973.395825810185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45973.395825810185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45973.395825810185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45973.395825810185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45973.395825810185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45973.395825810185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45973.395825810185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45973.395825810185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45973.395825810185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45973.395825810185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45973.395825810185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45973.395825810185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45973.395825810185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45973.395825810185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45973.395825810185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45973.395825810185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45973.395825810185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45973.395825810185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45973.395825810185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45973.395825810185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45973.395825810185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45973.395825810185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45973.395825810185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45973.395825810185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45973.395825810185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45973.395825810185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45973.395825810185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45973.395825810185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45973.395825810185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45973.395825810185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45973.395825810185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45973.395825810185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45973.395825810185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45973.395825810185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45973.395825810185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45973.395825810185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45973.395825810185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45973.395825810185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45973.395825810185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45973.395825810185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45973.395825810185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45973.395825810185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45973.395825810185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45973.395825810185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45973.395825810185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45973.395825810185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45973.395825810185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45973.395825810185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45973.395825810185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45973.395825810185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45973.395825810185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45973.395825810185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45973.395825810185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45973.395825810185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45973.395825810185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45973.395825810185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45973.395825810185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45973.395825810185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45973.395825810185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45973.395825810185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45973.395825810185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45973.395825810185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45973.395825810185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45973.395825810185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45973.395825810185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45973.395825810185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45973.395825810185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45973.395825810185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45973.395825810185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45973.395825810185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45973.395825810185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45973.395825810185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45973.395825810185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45973.395825810185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45973.395825810185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45973.395825810185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45973.395825810185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45973.395825810185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45973.395825810185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45973.395825810185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45973.395825810185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45973.395825810185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45973.395825810185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45973.395825810185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45973.395825810185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45973.395825810185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45973.395825810185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45973.395825810185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45973.395825810185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45973.395825810185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45973.395825810185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45973.395825810185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45973.395825810185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45973.395825810185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45973.395825810185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45973.395825810185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45973.395825810185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45973.395825810185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45973.395825810185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45973.395825810185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45973.395825810185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45973.395825810185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45973.395825810185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45973.395825810185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45973.395825810185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45973.395825810185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45973.395825810185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45973.395825810185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45973.395825810185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45973.395825810185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45973.395825810185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45973.395825810185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45973.395825810185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45973.395825810185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45973.395825810185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45973.395825810185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45973.395825810185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45973.395825810185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45973.395825810185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45973.395825810185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45973.395825810185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45973.395825810185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45973.395825810185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45973.395825810185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45973.395825810185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45973.395825810185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45973.395825810185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45973.395825810185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45973.395825810185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45973.395825810185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45973.395825810185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45973.395825810185</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39130</v>
      </c>
      <c r="B2" s="141" t="str">
        <f>IFERROR(VLOOKUP(D2,DB!A:K,11,0),"")</f>
        <v>R6</v>
      </c>
      <c r="C2" s="142">
        <v>1</v>
      </c>
      <c r="D2" s="141" t="s">
        <v>30913</v>
      </c>
      <c r="E2" s="124" t="s">
        <v>39021</v>
      </c>
      <c r="F2" s="157">
        <v>45973.331250000003</v>
      </c>
      <c r="G2" s="105">
        <f t="shared" ref="G2:G62" ca="1" si="0">IFERROR(NOW()-F2,"-")</f>
        <v>6.4575810181850102E-2</v>
      </c>
      <c r="H2" s="143">
        <v>45973.190428240741</v>
      </c>
      <c r="I2" s="141" t="str">
        <f>IFERROR(VLOOKUP(D2,DB!A:F,6,0),"")</f>
        <v>SCECO</v>
      </c>
      <c r="J2" s="141" t="str">
        <f>IFERROR(VLOOKUP(D2,DB!A:G,7,0),"")</f>
        <v>Good</v>
      </c>
      <c r="K2" s="144" t="s">
        <v>39131</v>
      </c>
      <c r="L2" s="145" t="str">
        <f>IFERROR(VLOOKUP(D2,DB!A:I,9,0),"")</f>
        <v>Latis</v>
      </c>
    </row>
    <row r="3" spans="1:16382" ht="31.5" customHeight="1">
      <c r="A3" s="140"/>
      <c r="B3" s="141" t="str">
        <f>IFERROR(VLOOKUP(D3,DB!A:K,11,0),"")</f>
        <v/>
      </c>
      <c r="C3" s="142"/>
      <c r="D3" s="141"/>
      <c r="E3" s="124"/>
      <c r="F3" s="143"/>
      <c r="G3" s="105">
        <f t="shared" ca="1" si="0"/>
        <v>45973.395825810185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45973.395825810185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45973.395825810185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45973.395825810185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45973.395825810185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45973.395825810185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45973.395825810185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45973.395825810185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45973.395825810185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45973.395825810185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45973.395825810185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45973.395825810185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45973.395825810185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45973.395825810185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45973.395825810185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45973.395825810185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45973.395825810185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45973.395825810185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45973.395825810185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45973.395825810185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45973.395825810185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45973.395825810185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45973.395825810185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45973.395825810185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45973.395825810185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45973.395825810185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45973.395825810185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45973.395825810185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45973.395825810185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45973.395825810185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45973.395825810185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45973.395825810185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45973.395825810185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45973.395825810185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45973.395825810185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45973.395825810185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45973.395825810185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45973.395825810185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45973.395825810185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45973.395825810185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45973.395825810185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45973.395825810185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45973.395825810185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45973.395825810185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45973.395825810185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45973.395825810185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45973.395825810185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45973.395825810185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45973.395825810185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45973.395825810185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45973.395825810185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45973.395825810185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45973.395825810185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45973.395825810185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45973.395825810185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45973.395825810185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45973.395825810185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45973.395825810185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45973.395825810185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45973.395825810185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45973.395825810185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45973.395825810185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45973.395825810185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45973.395825810185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45973.395825810185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45973.395825810185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45973.395825810185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45973.395825810185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45973.395825810185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45973.395825810185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45973.395825810185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45973.395825810185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45973.395825810185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45973.395825810185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45973.395825810185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45973.395825810185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45973.395825810185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45973.395825810185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45973.395825810185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45973.395825810185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45973.395825810185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45973.395825810185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45973.395825810185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45973.395825810185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45973.395825810185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45973.395825810185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45973.395825810185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45973.395825810185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45973.395825810185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45973.395825810185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45973.395825810185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45973.395825810185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45973.395825810185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45973.395825810185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45973.395825810185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45973.395825810185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45973.395825810185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45973.395825810185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45973.395825810185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45973.395825810185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45973.395825810185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45973.395825810185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45973.395825810185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45973.395825810185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45973.395825810185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45973.395825810185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45973.395825810185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45973.395825810185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45973.395825810185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45973.395825810185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45973.395825810185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45973.395825810185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45973.395825810185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45973.395825810185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45973.395825810185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45973.395825810185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45973.395825810185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45973.395825810185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45973.395825810185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45973.395825810185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45973.395825810185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45973.395825810185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45973.395825810185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45973.395825810185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45973.395825810185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45973.395825810185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45973.395825810185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45973.395825810185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45973.395825810185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45973.395825810185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45973.395825810185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45973.395825810185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45973.395825810185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45973.395825810185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45973.395825810185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45973.395825810185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45973.395825810185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45973.395825810185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45973.395825810185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45973.395825810185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45973.395825810185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45973.395825810185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45973.395825810185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45973.395825810185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45973.395825810185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45973.395825810185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45973.395825810185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45973.395825810185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45973.395825810185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45973.395825810185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45973.395825810185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45973.395825810185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45973.395825810185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45973.395825810185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45973.395825810185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45973.395825810185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45973.395825810185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45973.395825810185</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